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ore\Dropbox\Share Mariève-Mylaine\Artistic Gymnastics\2018\Canadians\"/>
    </mc:Choice>
  </mc:AlternateContent>
  <xr:revisionPtr revIDLastSave="0" documentId="13_ncr:1_{A8B5C023-DDEF-4F17-8216-78CF2E1234A1}" xr6:coauthVersionLast="28" xr6:coauthVersionMax="28" xr10:uidLastSave="{00000000-0000-0000-0000-000000000000}"/>
  <bookViews>
    <workbookView xWindow="0" yWindow="0" windowWidth="19560" windowHeight="7515" tabRatio="805" xr2:uid="{00000000-000D-0000-FFFF-FFFF00000000}"/>
  </bookViews>
  <sheets>
    <sheet name="Provincial Info" sheetId="8" r:id="rId1"/>
    <sheet name="Financial Info" sheetId="10" r:id="rId2"/>
    <sheet name="Support Staff" sheetId="9" r:id="rId3"/>
    <sheet name="Coaches" sheetId="2" r:id="rId4"/>
    <sheet name="WAG Athletes" sheetId="5" r:id="rId5"/>
    <sheet name="MAG Athletes" sheetId="14" r:id="rId6"/>
    <sheet name="Judges" sheetId="7" r:id="rId7"/>
    <sheet name="Banquet" sheetId="13" r:id="rId8"/>
    <sheet name="Change Log" sheetId="12" r:id="rId9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4" l="1"/>
  <c r="F6" i="9" l="1"/>
  <c r="Q10" i="7" l="1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9" i="7"/>
  <c r="F4" i="9"/>
  <c r="I101" i="2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9" i="9"/>
  <c r="U11" i="9" l="1"/>
  <c r="D23" i="10" l="1"/>
  <c r="E23" i="10" s="1"/>
  <c r="F5" i="9"/>
  <c r="D24" i="10" s="1"/>
  <c r="E24" i="10" s="1"/>
  <c r="D25" i="10"/>
  <c r="E25" i="10" s="1"/>
  <c r="F4" i="7"/>
  <c r="D21" i="10" s="1"/>
  <c r="E21" i="10" s="1"/>
  <c r="F3" i="7"/>
  <c r="D17" i="10" s="1"/>
  <c r="R29" i="14"/>
  <c r="R28" i="14"/>
  <c r="R27" i="14"/>
  <c r="R26" i="14"/>
  <c r="R25" i="14"/>
  <c r="R24" i="14"/>
  <c r="R23" i="14"/>
  <c r="A59" i="2"/>
  <c r="A60" i="2"/>
  <c r="A61" i="2"/>
  <c r="A62" i="2"/>
  <c r="A63" i="2"/>
  <c r="A64" i="2"/>
  <c r="A6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58" i="2"/>
  <c r="A10" i="2"/>
  <c r="A11" i="2"/>
  <c r="A12" i="2"/>
  <c r="A13" i="2"/>
  <c r="A14" i="2"/>
  <c r="A15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9" i="2"/>
  <c r="U9" i="9"/>
  <c r="U10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F3" i="2" l="1"/>
  <c r="F5" i="2" s="1"/>
  <c r="F4" i="2"/>
  <c r="D20" i="10" s="1"/>
  <c r="E20" i="10" s="1"/>
  <c r="E4" i="5"/>
  <c r="E5" i="5"/>
  <c r="G3" i="5"/>
  <c r="G4" i="5"/>
  <c r="G5" i="5"/>
  <c r="E3" i="5"/>
  <c r="G4" i="14"/>
  <c r="G3" i="14"/>
  <c r="E4" i="14"/>
  <c r="E3" i="14"/>
  <c r="G5" i="14" s="1"/>
  <c r="D19" i="10" s="1"/>
  <c r="E19" i="10" s="1"/>
  <c r="P89" i="14"/>
  <c r="E89" i="14"/>
  <c r="A89" i="14"/>
  <c r="P88" i="14"/>
  <c r="E88" i="14"/>
  <c r="A88" i="14"/>
  <c r="P87" i="14"/>
  <c r="E87" i="14"/>
  <c r="A87" i="14"/>
  <c r="P86" i="14"/>
  <c r="E86" i="14"/>
  <c r="A86" i="14"/>
  <c r="P85" i="14"/>
  <c r="E85" i="14"/>
  <c r="A85" i="14"/>
  <c r="P84" i="14"/>
  <c r="E84" i="14"/>
  <c r="A84" i="14"/>
  <c r="P83" i="14"/>
  <c r="E83" i="14"/>
  <c r="A83" i="14"/>
  <c r="P82" i="14"/>
  <c r="E82" i="14"/>
  <c r="A82" i="14"/>
  <c r="P81" i="14"/>
  <c r="E81" i="14"/>
  <c r="A81" i="14"/>
  <c r="P80" i="14"/>
  <c r="E80" i="14"/>
  <c r="A80" i="14"/>
  <c r="P79" i="14"/>
  <c r="E79" i="14"/>
  <c r="A79" i="14"/>
  <c r="P78" i="14"/>
  <c r="E78" i="14"/>
  <c r="A78" i="14"/>
  <c r="P77" i="14"/>
  <c r="E77" i="14"/>
  <c r="A77" i="14"/>
  <c r="P76" i="14"/>
  <c r="E76" i="14"/>
  <c r="A76" i="14"/>
  <c r="P75" i="14"/>
  <c r="E75" i="14"/>
  <c r="A75" i="14"/>
  <c r="P74" i="14"/>
  <c r="E74" i="14"/>
  <c r="A74" i="14"/>
  <c r="P73" i="14"/>
  <c r="E73" i="14"/>
  <c r="A73" i="14"/>
  <c r="P72" i="14"/>
  <c r="E72" i="14"/>
  <c r="A72" i="14"/>
  <c r="P71" i="14"/>
  <c r="E71" i="14"/>
  <c r="A71" i="14"/>
  <c r="P70" i="14"/>
  <c r="E70" i="14"/>
  <c r="A70" i="14"/>
  <c r="P69" i="14"/>
  <c r="E69" i="14"/>
  <c r="A69" i="14"/>
  <c r="P68" i="14"/>
  <c r="E68" i="14"/>
  <c r="A68" i="14"/>
  <c r="P67" i="14"/>
  <c r="E67" i="14"/>
  <c r="A67" i="14"/>
  <c r="P66" i="14"/>
  <c r="E66" i="14"/>
  <c r="A66" i="14"/>
  <c r="P65" i="14"/>
  <c r="E65" i="14"/>
  <c r="A65" i="14"/>
  <c r="P64" i="14"/>
  <c r="E64" i="14"/>
  <c r="A64" i="14"/>
  <c r="P63" i="14"/>
  <c r="E63" i="14"/>
  <c r="A63" i="14"/>
  <c r="P62" i="14"/>
  <c r="E62" i="14"/>
  <c r="A62" i="14"/>
  <c r="P61" i="14"/>
  <c r="E61" i="14"/>
  <c r="A61" i="14"/>
  <c r="P60" i="14"/>
  <c r="E60" i="14"/>
  <c r="A60" i="14"/>
  <c r="P59" i="14"/>
  <c r="E59" i="14"/>
  <c r="A59" i="14"/>
  <c r="P58" i="14"/>
  <c r="E58" i="14"/>
  <c r="A58" i="14"/>
  <c r="P57" i="14"/>
  <c r="E57" i="14"/>
  <c r="A57" i="14"/>
  <c r="P56" i="14"/>
  <c r="E56" i="14"/>
  <c r="A56" i="14"/>
  <c r="P55" i="14"/>
  <c r="E55" i="14"/>
  <c r="A55" i="14"/>
  <c r="P54" i="14"/>
  <c r="E54" i="14"/>
  <c r="A54" i="14"/>
  <c r="P53" i="14"/>
  <c r="E53" i="14"/>
  <c r="A53" i="14"/>
  <c r="P52" i="14"/>
  <c r="E52" i="14"/>
  <c r="A52" i="14"/>
  <c r="P51" i="14"/>
  <c r="E51" i="14"/>
  <c r="A51" i="14"/>
  <c r="P50" i="14"/>
  <c r="E50" i="14"/>
  <c r="A50" i="14"/>
  <c r="P49" i="14"/>
  <c r="E49" i="14"/>
  <c r="A49" i="14"/>
  <c r="P48" i="14"/>
  <c r="E48" i="14"/>
  <c r="A48" i="14"/>
  <c r="P47" i="14"/>
  <c r="E47" i="14"/>
  <c r="A47" i="14"/>
  <c r="P46" i="14"/>
  <c r="E46" i="14"/>
  <c r="A46" i="14"/>
  <c r="P45" i="14"/>
  <c r="E45" i="14"/>
  <c r="A45" i="14"/>
  <c r="P44" i="14"/>
  <c r="E44" i="14"/>
  <c r="A44" i="14"/>
  <c r="P43" i="14"/>
  <c r="E43" i="14"/>
  <c r="A43" i="14"/>
  <c r="P42" i="14"/>
  <c r="E42" i="14"/>
  <c r="A42" i="14"/>
  <c r="P41" i="14"/>
  <c r="E41" i="14"/>
  <c r="A41" i="14"/>
  <c r="P40" i="14"/>
  <c r="E40" i="14"/>
  <c r="A40" i="14"/>
  <c r="P39" i="14"/>
  <c r="E39" i="14"/>
  <c r="A39" i="14"/>
  <c r="P38" i="14"/>
  <c r="E38" i="14"/>
  <c r="A38" i="14"/>
  <c r="P37" i="14"/>
  <c r="E37" i="14"/>
  <c r="A37" i="14"/>
  <c r="P36" i="14"/>
  <c r="E36" i="14"/>
  <c r="A36" i="14"/>
  <c r="P35" i="14"/>
  <c r="E35" i="14"/>
  <c r="A35" i="14"/>
  <c r="P34" i="14"/>
  <c r="E34" i="14"/>
  <c r="A34" i="14"/>
  <c r="P33" i="14"/>
  <c r="E33" i="14"/>
  <c r="A33" i="14"/>
  <c r="P32" i="14"/>
  <c r="E32" i="14"/>
  <c r="A32" i="14"/>
  <c r="P31" i="14"/>
  <c r="E31" i="14"/>
  <c r="A31" i="14"/>
  <c r="P30" i="14"/>
  <c r="E30" i="14"/>
  <c r="A30" i="14"/>
  <c r="P29" i="14"/>
  <c r="E29" i="14"/>
  <c r="A29" i="14"/>
  <c r="P28" i="14"/>
  <c r="E28" i="14"/>
  <c r="A28" i="14"/>
  <c r="P27" i="14"/>
  <c r="E27" i="14"/>
  <c r="A27" i="14"/>
  <c r="P26" i="14"/>
  <c r="E26" i="14"/>
  <c r="A26" i="14"/>
  <c r="P25" i="14"/>
  <c r="E25" i="14"/>
  <c r="A25" i="14"/>
  <c r="P24" i="14"/>
  <c r="E24" i="14"/>
  <c r="A24" i="14"/>
  <c r="P23" i="14"/>
  <c r="E23" i="14"/>
  <c r="A23" i="14"/>
  <c r="P22" i="14"/>
  <c r="E22" i="14"/>
  <c r="A22" i="14"/>
  <c r="P21" i="14"/>
  <c r="E21" i="14"/>
  <c r="A21" i="14"/>
  <c r="P20" i="14"/>
  <c r="E20" i="14"/>
  <c r="A20" i="14"/>
  <c r="P19" i="14"/>
  <c r="E19" i="14"/>
  <c r="A19" i="14"/>
  <c r="P18" i="14"/>
  <c r="E18" i="14"/>
  <c r="A18" i="14"/>
  <c r="P17" i="14"/>
  <c r="E17" i="14"/>
  <c r="A17" i="14"/>
  <c r="P16" i="14"/>
  <c r="E16" i="14"/>
  <c r="A16" i="14"/>
  <c r="P15" i="14"/>
  <c r="E15" i="14"/>
  <c r="A15" i="14"/>
  <c r="P14" i="14"/>
  <c r="E14" i="14"/>
  <c r="A14" i="14"/>
  <c r="E13" i="14"/>
  <c r="A13" i="14"/>
  <c r="P12" i="14"/>
  <c r="E12" i="14"/>
  <c r="A12" i="14"/>
  <c r="P11" i="14"/>
  <c r="E11" i="14"/>
  <c r="A11" i="14"/>
  <c r="P10" i="14"/>
  <c r="E10" i="14"/>
  <c r="A10" i="14"/>
  <c r="P9" i="14"/>
  <c r="E9" i="14"/>
  <c r="A9" i="14"/>
  <c r="P8" i="14"/>
  <c r="E8" i="14"/>
  <c r="A4" i="14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" i="5"/>
  <c r="D16" i="10" l="1"/>
  <c r="G6" i="5"/>
  <c r="D15" i="10" s="1"/>
  <c r="E40" i="10"/>
  <c r="F5" i="7"/>
  <c r="E17" i="10" s="1"/>
  <c r="P100" i="2"/>
  <c r="P101" i="2"/>
  <c r="V9" i="2"/>
  <c r="V10" i="2"/>
  <c r="V11" i="2"/>
  <c r="V12" i="2"/>
  <c r="V13" i="2"/>
  <c r="V14" i="2"/>
  <c r="V15" i="2"/>
  <c r="V2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98" i="2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C30" i="10"/>
  <c r="C31" i="10"/>
  <c r="C32" i="10"/>
  <c r="C33" i="10"/>
  <c r="C34" i="10"/>
  <c r="C35" i="10"/>
  <c r="C36" i="10"/>
  <c r="A4" i="12"/>
  <c r="A8" i="13"/>
  <c r="Z18" i="2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T9" i="5"/>
  <c r="S9" i="5"/>
  <c r="Z9" i="2"/>
  <c r="Z10" i="2"/>
  <c r="Z11" i="2"/>
  <c r="Z12" i="2"/>
  <c r="Z13" i="2"/>
  <c r="Z14" i="2"/>
  <c r="Z15" i="2"/>
  <c r="Z16" i="2"/>
  <c r="Z17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98" i="2"/>
  <c r="B4" i="2"/>
  <c r="B99" i="2"/>
  <c r="AA99" i="2"/>
  <c r="W5" i="5"/>
  <c r="X5" i="5" s="1"/>
  <c r="W4" i="5"/>
  <c r="X4" i="5" s="1"/>
  <c r="A90" i="5"/>
  <c r="A89" i="5"/>
  <c r="A88" i="5"/>
  <c r="A87" i="5"/>
  <c r="Z8" i="2"/>
  <c r="B9" i="2"/>
  <c r="B10" i="2"/>
  <c r="B11" i="2"/>
  <c r="B12" i="2"/>
  <c r="B13" i="2"/>
  <c r="B14" i="2"/>
  <c r="B15" i="2"/>
  <c r="B2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8" i="2"/>
  <c r="C99" i="2"/>
  <c r="V99" i="2"/>
  <c r="A5" i="7"/>
  <c r="A9" i="7"/>
  <c r="F6" i="7"/>
  <c r="A12" i="7"/>
  <c r="A15" i="7"/>
  <c r="A16" i="7"/>
  <c r="A17" i="7"/>
  <c r="A18" i="7"/>
  <c r="A19" i="7"/>
  <c r="A20" i="7"/>
  <c r="A21" i="7"/>
  <c r="A22" i="7"/>
  <c r="A23" i="7"/>
  <c r="A24" i="7"/>
  <c r="A25" i="7"/>
  <c r="A26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5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10" i="7"/>
  <c r="A14" i="7"/>
  <c r="A13" i="7"/>
  <c r="A11" i="7"/>
  <c r="W28" i="5"/>
  <c r="W27" i="5"/>
  <c r="W23" i="5"/>
  <c r="W30" i="5"/>
  <c r="W26" i="5"/>
  <c r="W24" i="5"/>
  <c r="W8" i="5"/>
  <c r="W9" i="5"/>
  <c r="W25" i="5"/>
  <c r="W29" i="5"/>
  <c r="D45" i="10" l="1"/>
  <c r="E45" i="10" s="1"/>
  <c r="F28" i="13"/>
  <c r="F30" i="13" s="1"/>
  <c r="E41" i="10" s="1"/>
  <c r="S14" i="7"/>
  <c r="S15" i="7"/>
  <c r="S12" i="7"/>
  <c r="Y49" i="2"/>
  <c r="Y44" i="2"/>
  <c r="Y47" i="2"/>
  <c r="Y45" i="2"/>
  <c r="Y48" i="2"/>
  <c r="E16" i="10"/>
  <c r="T12" i="9"/>
  <c r="T11" i="9"/>
  <c r="T15" i="9"/>
  <c r="W18" i="5"/>
  <c r="E15" i="10"/>
  <c r="W22" i="5"/>
  <c r="W17" i="5"/>
  <c r="R14" i="5"/>
  <c r="R12" i="5"/>
  <c r="Y50" i="2"/>
  <c r="T16" i="9"/>
  <c r="S16" i="7"/>
  <c r="W19" i="5"/>
  <c r="Y46" i="2"/>
  <c r="R16" i="5"/>
  <c r="R13" i="5"/>
  <c r="R15" i="5"/>
  <c r="T17" i="9"/>
  <c r="S17" i="7"/>
  <c r="W20" i="5"/>
  <c r="T13" i="9"/>
  <c r="S13" i="7"/>
  <c r="W16" i="5"/>
  <c r="R17" i="5"/>
  <c r="R18" i="5"/>
  <c r="S18" i="7"/>
  <c r="W21" i="5"/>
  <c r="T14" i="9"/>
  <c r="E46" i="10" l="1"/>
  <c r="E47" i="10" s="1"/>
  <c r="D30" i="10"/>
  <c r="E30" i="10" s="1"/>
  <c r="D31" i="10"/>
  <c r="E31" i="10" s="1"/>
  <c r="D34" i="10"/>
  <c r="E34" i="10" s="1"/>
  <c r="D33" i="10"/>
  <c r="E33" i="10" s="1"/>
  <c r="D35" i="10"/>
  <c r="E35" i="10" s="1"/>
  <c r="D36" i="10"/>
  <c r="E36" i="10" s="1"/>
  <c r="D32" i="10"/>
  <c r="E32" i="10" s="1"/>
  <c r="E39" i="10" l="1"/>
  <c r="E42" i="10" s="1"/>
</calcChain>
</file>

<file path=xl/sharedStrings.xml><?xml version="1.0" encoding="utf-8"?>
<sst xmlns="http://schemas.openxmlformats.org/spreadsheetml/2006/main" count="329" uniqueCount="184">
  <si>
    <t>Prov</t>
  </si>
  <si>
    <t>Club</t>
  </si>
  <si>
    <t>Age</t>
  </si>
  <si>
    <t>Number of Nights</t>
  </si>
  <si>
    <t>Total</t>
  </si>
  <si>
    <t>3 nights</t>
  </si>
  <si>
    <t>4 nights</t>
  </si>
  <si>
    <t>5 nights</t>
  </si>
  <si>
    <t>6 nights</t>
  </si>
  <si>
    <t>7 nights</t>
  </si>
  <si>
    <t>Discipline</t>
  </si>
  <si>
    <t>Chef de Mission:</t>
  </si>
  <si>
    <t>British Columbia</t>
  </si>
  <si>
    <t>Alberta</t>
  </si>
  <si>
    <t>Saskatachewan</t>
  </si>
  <si>
    <t>Manitoba</t>
  </si>
  <si>
    <t>Ontario</t>
  </si>
  <si>
    <t>Quebec</t>
  </si>
  <si>
    <t>Nova Scotia</t>
  </si>
  <si>
    <t>New Brunswick</t>
  </si>
  <si>
    <t>Prince Edward Island</t>
  </si>
  <si>
    <t>Yukon</t>
  </si>
  <si>
    <t>Northwest Territories</t>
  </si>
  <si>
    <t>Number</t>
  </si>
  <si>
    <t>Coaches</t>
  </si>
  <si>
    <t>1 night</t>
  </si>
  <si>
    <t>2 nights</t>
  </si>
  <si>
    <t>Contact</t>
  </si>
  <si>
    <t>GCG Funded Judges</t>
  </si>
  <si>
    <t>WAG</t>
  </si>
  <si>
    <t>MAG</t>
  </si>
  <si>
    <t>Arrivial Dates</t>
  </si>
  <si>
    <t>Departure Dates</t>
  </si>
  <si>
    <t>Not Attending</t>
  </si>
  <si>
    <t>Province/Territory - Province/Territoire</t>
  </si>
  <si>
    <t>Registration Fee / Frais d'inscription</t>
  </si>
  <si>
    <t>Other</t>
  </si>
  <si>
    <t>Newfoundland and Labrador</t>
  </si>
  <si>
    <t>Province</t>
  </si>
  <si>
    <t>Address / Adresse</t>
  </si>
  <si>
    <t>City / Ville</t>
  </si>
  <si>
    <t>Postal Code / Code Postal</t>
  </si>
  <si>
    <t>Phone Number / Téléphone</t>
  </si>
  <si>
    <t>Email / Courriel</t>
  </si>
  <si>
    <t>Phone number / Téléphone:</t>
  </si>
  <si>
    <t>Email / Courriel:</t>
  </si>
  <si>
    <t>Registration and Fee Calculation Summary / Tableau sommaire des frais d'inscription</t>
  </si>
  <si>
    <t>Coaches / Entraîneurs</t>
  </si>
  <si>
    <t>Judges / Juges</t>
  </si>
  <si>
    <t>Delegates Accommodation and Meals / Frais d'hébergement et repas</t>
  </si>
  <si>
    <t>Cost / Coût</t>
  </si>
  <si>
    <t>Number / Quantité</t>
  </si>
  <si>
    <t>Number / Nombre</t>
  </si>
  <si>
    <t>First Name / Prénom</t>
  </si>
  <si>
    <t>Gender / Sexe</t>
  </si>
  <si>
    <t>Arrival Date / Arrivée</t>
  </si>
  <si>
    <t>Departure Date / Départ</t>
  </si>
  <si>
    <t>NCCP # PNCE</t>
  </si>
  <si>
    <t>You do not need to enter any information - Please verify that the total is accurate</t>
  </si>
  <si>
    <t>Vous n'avez pas à entrer d'information - Veuillez vérifier que le total est juste</t>
  </si>
  <si>
    <t>Gender / sexe</t>
  </si>
  <si>
    <t>Level / Niveau FIG</t>
  </si>
  <si>
    <t>Time of Arrival</t>
  </si>
  <si>
    <t>Time of Departure</t>
  </si>
  <si>
    <t>Provincially funded judges ONLY</t>
  </si>
  <si>
    <t>Year of Birth / Année de naissance YYYY</t>
  </si>
  <si>
    <t>Athletes / Athlètes</t>
  </si>
  <si>
    <t>Flight #</t>
  </si>
  <si>
    <t>Change Log / Changements</t>
  </si>
  <si>
    <t>Role / Rôle</t>
  </si>
  <si>
    <t>Change / Changement</t>
  </si>
  <si>
    <t>Refund / Remboursement</t>
  </si>
  <si>
    <t>Chef</t>
  </si>
  <si>
    <t>Addition</t>
  </si>
  <si>
    <t>Withdraw</t>
  </si>
  <si>
    <t>Yes/Oui</t>
  </si>
  <si>
    <t>No/Non</t>
  </si>
  <si>
    <t>Grenville</t>
  </si>
  <si>
    <t>Lennox &amp; Addington</t>
  </si>
  <si>
    <t>Substitution</t>
  </si>
  <si>
    <t>Registration Fees</t>
  </si>
  <si>
    <t xml:space="preserve">E-mail /Courriel 
</t>
  </si>
  <si>
    <t>Banquet Form</t>
  </si>
  <si>
    <t>Banquet tickets will be handed out to the Chef de mission for distribution</t>
  </si>
  <si>
    <t>Les billets pour le banquet seront remis au Chef de mission pour distribution</t>
  </si>
  <si>
    <t># of support staff / # de personnel de support</t>
  </si>
  <si>
    <t xml:space="preserve"># of judges / # de juges </t>
  </si>
  <si>
    <t>Total Quantity</t>
  </si>
  <si>
    <t>Total Amount</t>
  </si>
  <si>
    <t>Banquet</t>
  </si>
  <si>
    <t>Last Name / 
Nom de Famille</t>
  </si>
  <si>
    <t>Date of Change /
 Date du Changement</t>
  </si>
  <si>
    <t>Last Name /
 Nom de Famille</t>
  </si>
  <si>
    <t>Dietary Restrictions - Allergies /
Restrictions alimentaires - Allergies</t>
  </si>
  <si>
    <t>1 night x $125</t>
  </si>
  <si>
    <t>2 nights x $125</t>
  </si>
  <si>
    <t>3 nights x $125</t>
  </si>
  <si>
    <t>4 nights x $125</t>
  </si>
  <si>
    <t>5 nights x $125</t>
  </si>
  <si>
    <t>6 nights x $125</t>
  </si>
  <si>
    <t>7 nights x $125</t>
  </si>
  <si>
    <t xml:space="preserve">4 nights </t>
  </si>
  <si>
    <t>Grand Total to GCG</t>
  </si>
  <si>
    <t>Payable to GCG / Payable à GCG</t>
  </si>
  <si>
    <t>Attending Banquet /
Présent/e au banquet</t>
  </si>
  <si>
    <t>GCG Fee (athlete, coach, support staff)</t>
  </si>
  <si>
    <t>Attending Banquet</t>
  </si>
  <si>
    <t>Dual Role/Banquet</t>
  </si>
  <si>
    <t xml:space="preserve">***This sheet will automatically calculate the amount </t>
  </si>
  <si>
    <t>***Cette feuille calcule automatiquement le total</t>
  </si>
  <si>
    <t>The number of exemption fees must be manually entered.</t>
  </si>
  <si>
    <t xml:space="preserve">Le nombre d'exemption d'hébergement doit être entré manuellement. </t>
  </si>
  <si>
    <t>***This sheet will automatically calculate the amount owed - Please verify that the total is accurate</t>
  </si>
  <si>
    <t>WAG/GAF</t>
  </si>
  <si>
    <t>WAG Athletes / Athlètes GAF</t>
  </si>
  <si>
    <t>Category/ Catégorie</t>
  </si>
  <si>
    <t>Level 9</t>
  </si>
  <si>
    <t>Level 10 (12-15)</t>
  </si>
  <si>
    <t>Level 10 (16+)</t>
  </si>
  <si>
    <t>Novice HP</t>
  </si>
  <si>
    <t>Junior</t>
  </si>
  <si>
    <t>Senior</t>
  </si>
  <si>
    <t>Team / Équipe</t>
  </si>
  <si>
    <t>Time of Arrival / Heure d'arrivée</t>
  </si>
  <si>
    <t>Time of Departure / Heure de départ</t>
  </si>
  <si>
    <t># of nights / # de nuits</t>
  </si>
  <si>
    <t>Departure Date / Date de départ</t>
  </si>
  <si>
    <t>MAG Athletes / Athlètes GAM</t>
  </si>
  <si>
    <t>National Open</t>
  </si>
  <si>
    <t>Junior (14-15)</t>
  </si>
  <si>
    <t>Junior (16-17)</t>
  </si>
  <si>
    <t>Yes</t>
  </si>
  <si>
    <t>No</t>
  </si>
  <si>
    <t>Arrival Dates</t>
  </si>
  <si>
    <t>2018 Canadian Artistic Gymnastics Championships Registration</t>
  </si>
  <si>
    <t xml:space="preserve"> Inscription aux Championnats canadiens de gymnastique artistique 2018</t>
  </si>
  <si>
    <t>2018 Canadian Artistic Gymnastics Championships / Championnats canadiens de gymnastique artistique 2018</t>
  </si>
  <si>
    <t>MAG/GAM</t>
  </si>
  <si>
    <t>Team Coach / Entraîneur d'équipe</t>
  </si>
  <si>
    <t>Manager/Gérant</t>
  </si>
  <si>
    <t>Chaperone/Chaperon</t>
  </si>
  <si>
    <t>Medical/Médical</t>
  </si>
  <si>
    <t>PTO Staff/Employé PT</t>
  </si>
  <si>
    <t>Already registered in another role / Déjà inscrit</t>
  </si>
  <si>
    <t>Flight # / # de vol</t>
  </si>
  <si>
    <t>Departure Date / Date de Départ</t>
  </si>
  <si>
    <t># of nights / # de nuit</t>
  </si>
  <si>
    <t>Other/Autre</t>
  </si>
  <si>
    <t>Veuillez indiquer s'il y a des vols de correspondance à l'arrivée et inclure le # de vol</t>
  </si>
  <si>
    <t>Please indicate if there are connecting flights on arrival and include the flight #</t>
  </si>
  <si>
    <t>WAG Coaches</t>
  </si>
  <si>
    <t>MAG Coaches</t>
  </si>
  <si>
    <t>Arrival Date / Date d'arrivée</t>
  </si>
  <si>
    <t>Flight # / # du vol</t>
  </si>
  <si>
    <t>Grand total</t>
  </si>
  <si>
    <t>Time of departure / Heure de départ</t>
  </si>
  <si>
    <t># nights / #  de nuits</t>
  </si>
  <si>
    <t>WAG Judges</t>
  </si>
  <si>
    <t>MAG Judges</t>
  </si>
  <si>
    <t># of WAG athletes / # d'athlètes GAF</t>
  </si>
  <si>
    <t># of MAG athletes / # d'athlètes GAM</t>
  </si>
  <si>
    <t># of WAG coaches / # d'entraîneurs GAF</t>
  </si>
  <si>
    <t># of MAG coaches / # d'entraîneurs GAM</t>
  </si>
  <si>
    <t>Athlete/Athlète</t>
  </si>
  <si>
    <t>Coach/Entraîneur</t>
  </si>
  <si>
    <t>Judge/Juge</t>
  </si>
  <si>
    <t>Support Staff &amp; Other / Personnel de support &amp; autre</t>
  </si>
  <si>
    <t>Support staff / Personnel de support</t>
  </si>
  <si>
    <t>Both</t>
  </si>
  <si>
    <t>Accommodations and Meals</t>
  </si>
  <si>
    <t>Grand Total to KWGC</t>
  </si>
  <si>
    <t>Payable to KWGC / Payable à KWGC</t>
  </si>
  <si>
    <t>Number of nights / Nombre de nuits</t>
  </si>
  <si>
    <t>2018 Canadian Artistic Gymnastics Championships /</t>
  </si>
  <si>
    <t>Championnats canadiens de gymnastique artistique 2018</t>
  </si>
  <si>
    <t>Role/Rôle</t>
  </si>
  <si>
    <t>Criminal Record Check
Vérification judiciaire</t>
  </si>
  <si>
    <t>Respect in Sport
Respect et Sport</t>
  </si>
  <si>
    <t>True Sport Clean 101</t>
  </si>
  <si>
    <t>CAC Making Headway</t>
  </si>
  <si>
    <t>Refund Deadline (Registrations, Meals &amp; Accommodations): May7, 2018</t>
  </si>
  <si>
    <t>Date limite de remboursement (inscriptions, repas &amp; hébergements): 7 mai 2018</t>
  </si>
  <si>
    <t xml:space="preserve">***Cette feuille calcule automatiquement le montant à payer. Veuillez vérifier que le total est exact. </t>
  </si>
  <si>
    <r>
      <t xml:space="preserve">Housing Exemption Fee - </t>
    </r>
    <r>
      <rPr>
        <b/>
        <i/>
        <sz val="9"/>
        <rFont val="Calibri"/>
        <family val="2"/>
        <scheme val="minor"/>
      </rPr>
      <t>Please enter number of exemptions in green box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</si>
</sst>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[$-409]d\-mmm\-yyyy;@"/>
    <numFmt numFmtId="166" formatCode="h:mm;@"/>
    <numFmt numFmtId="167" formatCode="[$-1009]d\-mmm\-yy;@"/>
    <numFmt numFmtId="168" formatCode="_-[$$-1009]* #,##0.00_-;\-[$$-1009]* #,##0.00_-;_-[$$-1009]* &quot;-&quot;??_-;_-@_-"/>
  </numFmts>
  <fonts count="4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14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0"/>
      <color theme="11"/>
      <name val="Arial"/>
      <family val="2"/>
    </font>
    <font>
      <b/>
      <sz val="14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09">
    <xf numFmtId="0" fontId="0" fillId="0" borderId="0" xfId="0"/>
    <xf numFmtId="0" fontId="3" fillId="4" borderId="0" xfId="0" applyFont="1" applyFill="1"/>
    <xf numFmtId="0" fontId="5" fillId="4" borderId="0" xfId="0" applyFont="1" applyFill="1"/>
    <xf numFmtId="0" fontId="5" fillId="0" borderId="17" xfId="0" applyFont="1" applyFill="1" applyBorder="1"/>
    <xf numFmtId="0" fontId="5" fillId="0" borderId="0" xfId="0" applyFont="1" applyFill="1" applyBorder="1"/>
    <xf numFmtId="0" fontId="5" fillId="0" borderId="0" xfId="0" applyFont="1"/>
    <xf numFmtId="0" fontId="4" fillId="4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8" fillId="4" borderId="0" xfId="0" applyFont="1" applyFill="1"/>
    <xf numFmtId="0" fontId="5" fillId="0" borderId="0" xfId="0" applyFont="1" applyFill="1" applyProtection="1">
      <protection locked="0"/>
    </xf>
    <xf numFmtId="0" fontId="10" fillId="0" borderId="0" xfId="2" applyFont="1" applyFill="1" applyAlignment="1" applyProtection="1">
      <protection locked="0"/>
    </xf>
    <xf numFmtId="0" fontId="11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2" fillId="4" borderId="0" xfId="0" applyFont="1" applyFill="1" applyProtection="1"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44" fontId="11" fillId="0" borderId="2" xfId="1" applyFont="1" applyBorder="1" applyAlignment="1" applyProtection="1">
      <alignment horizontal="center"/>
      <protection hidden="1"/>
    </xf>
    <xf numFmtId="0" fontId="6" fillId="5" borderId="9" xfId="0" applyFont="1" applyFill="1" applyBorder="1" applyProtection="1"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11" fillId="0" borderId="9" xfId="0" applyFont="1" applyBorder="1" applyProtection="1">
      <protection hidden="1"/>
    </xf>
    <xf numFmtId="0" fontId="6" fillId="5" borderId="13" xfId="0" applyFont="1" applyFill="1" applyBorder="1" applyAlignment="1" applyProtection="1">
      <protection hidden="1"/>
    </xf>
    <xf numFmtId="0" fontId="6" fillId="5" borderId="14" xfId="0" applyFont="1" applyFill="1" applyBorder="1" applyAlignment="1" applyProtection="1">
      <protection hidden="1"/>
    </xf>
    <xf numFmtId="44" fontId="15" fillId="5" borderId="15" xfId="0" applyNumberFormat="1" applyFont="1" applyFill="1" applyBorder="1" applyAlignment="1" applyProtection="1">
      <alignment horizontal="center"/>
      <protection hidden="1"/>
    </xf>
    <xf numFmtId="44" fontId="13" fillId="0" borderId="21" xfId="0" applyNumberFormat="1" applyFont="1" applyFill="1" applyBorder="1" applyProtection="1">
      <protection hidden="1"/>
    </xf>
    <xf numFmtId="44" fontId="13" fillId="0" borderId="3" xfId="0" applyNumberFormat="1" applyFont="1" applyFill="1" applyBorder="1" applyProtection="1">
      <protection hidden="1"/>
    </xf>
    <xf numFmtId="0" fontId="6" fillId="5" borderId="10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horizontal="center"/>
      <protection hidden="1"/>
    </xf>
    <xf numFmtId="0" fontId="13" fillId="0" borderId="18" xfId="0" applyFont="1" applyFill="1" applyBorder="1" applyProtection="1">
      <protection hidden="1"/>
    </xf>
    <xf numFmtId="0" fontId="13" fillId="0" borderId="19" xfId="0" applyFont="1" applyFill="1" applyBorder="1" applyProtection="1">
      <protection hidden="1"/>
    </xf>
    <xf numFmtId="0" fontId="13" fillId="0" borderId="19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Protection="1">
      <protection hidden="1"/>
    </xf>
    <xf numFmtId="0" fontId="13" fillId="0" borderId="20" xfId="0" applyFont="1" applyFill="1" applyBorder="1" applyProtection="1">
      <protection hidden="1"/>
    </xf>
    <xf numFmtId="0" fontId="17" fillId="4" borderId="0" xfId="0" applyFont="1" applyFill="1" applyProtection="1">
      <protection hidden="1"/>
    </xf>
    <xf numFmtId="0" fontId="6" fillId="4" borderId="0" xfId="0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5" fillId="0" borderId="0" xfId="0" applyFont="1" applyAlignment="1"/>
    <xf numFmtId="167" fontId="5" fillId="0" borderId="0" xfId="0" applyNumberFormat="1" applyFont="1" applyAlignment="1" applyProtection="1">
      <alignment horizontal="center" vertical="center" wrapText="1"/>
      <protection hidden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15" fontId="5" fillId="0" borderId="0" xfId="0" applyNumberFormat="1" applyFont="1" applyAlignment="1" applyProtection="1">
      <alignment horizontal="center" vertical="center" wrapText="1"/>
      <protection hidden="1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" xfId="0" quotePrefix="1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1" fontId="21" fillId="5" borderId="1" xfId="0" applyNumberFormat="1" applyFont="1" applyFill="1" applyBorder="1" applyAlignment="1" applyProtection="1">
      <alignment horizontal="center" vertical="center" wrapText="1"/>
    </xf>
    <xf numFmtId="15" fontId="11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1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165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quotePrefix="1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26" fillId="4" borderId="0" xfId="0" applyFont="1" applyFill="1"/>
    <xf numFmtId="0" fontId="27" fillId="4" borderId="0" xfId="0" applyFont="1" applyFill="1"/>
    <xf numFmtId="0" fontId="5" fillId="0" borderId="0" xfId="0" applyFont="1" applyFill="1"/>
    <xf numFmtId="168" fontId="5" fillId="0" borderId="0" xfId="0" applyNumberFormat="1" applyFont="1" applyFill="1"/>
    <xf numFmtId="0" fontId="29" fillId="4" borderId="0" xfId="0" applyFont="1" applyFill="1"/>
    <xf numFmtId="0" fontId="16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8" fillId="0" borderId="0" xfId="0" applyFont="1"/>
    <xf numFmtId="0" fontId="6" fillId="0" borderId="0" xfId="0" applyFont="1" applyFill="1" applyAlignment="1">
      <alignment vertical="center"/>
    </xf>
    <xf numFmtId="15" fontId="5" fillId="0" borderId="0" xfId="0" applyNumberFormat="1" applyFont="1" applyFill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30" fillId="0" borderId="0" xfId="0" applyFont="1" applyProtection="1">
      <protection hidden="1"/>
    </xf>
    <xf numFmtId="164" fontId="13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44" fontId="11" fillId="0" borderId="4" xfId="1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44" fontId="11" fillId="0" borderId="2" xfId="1" applyFont="1" applyFill="1" applyBorder="1" applyAlignment="1" applyProtection="1">
      <alignment horizontal="center"/>
      <protection hidden="1"/>
    </xf>
    <xf numFmtId="44" fontId="30" fillId="0" borderId="28" xfId="0" applyNumberFormat="1" applyFont="1" applyFill="1" applyBorder="1" applyProtection="1">
      <protection hidden="1"/>
    </xf>
    <xf numFmtId="0" fontId="6" fillId="0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 applyProtection="1">
      <alignment horizontal="right"/>
      <protection hidden="1"/>
    </xf>
    <xf numFmtId="44" fontId="15" fillId="4" borderId="0" xfId="0" applyNumberFormat="1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11" fillId="0" borderId="0" xfId="0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44" fontId="13" fillId="0" borderId="29" xfId="1" applyFont="1" applyFill="1" applyBorder="1" applyAlignment="1" applyProtection="1">
      <alignment horizontal="center"/>
      <protection hidden="1"/>
    </xf>
    <xf numFmtId="0" fontId="33" fillId="4" borderId="0" xfId="0" applyFont="1" applyFill="1"/>
    <xf numFmtId="0" fontId="5" fillId="0" borderId="0" xfId="0" applyFont="1" applyAlignment="1"/>
    <xf numFmtId="0" fontId="11" fillId="0" borderId="30" xfId="0" applyFont="1" applyFill="1" applyBorder="1" applyAlignment="1" applyProtection="1">
      <alignment horizontal="left"/>
      <protection hidden="1"/>
    </xf>
    <xf numFmtId="0" fontId="11" fillId="0" borderId="31" xfId="0" applyFont="1" applyFill="1" applyBorder="1" applyAlignment="1" applyProtection="1">
      <alignment horizontal="left"/>
      <protection hidden="1"/>
    </xf>
    <xf numFmtId="44" fontId="13" fillId="0" borderId="32" xfId="0" applyNumberFormat="1" applyFont="1" applyFill="1" applyBorder="1" applyProtection="1">
      <protection hidden="1"/>
    </xf>
    <xf numFmtId="0" fontId="6" fillId="4" borderId="0" xfId="0" applyFont="1" applyFill="1" applyAlignment="1">
      <alignment horizontal="center" vertical="center"/>
    </xf>
    <xf numFmtId="0" fontId="0" fillId="4" borderId="0" xfId="0" applyFill="1"/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0" fillId="4" borderId="0" xfId="0" applyFont="1" applyFill="1" applyAlignment="1"/>
    <xf numFmtId="0" fontId="9" fillId="4" borderId="0" xfId="0" applyFont="1" applyFill="1" applyAlignment="1"/>
    <xf numFmtId="0" fontId="15" fillId="8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7" borderId="1" xfId="0" quotePrefix="1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7" fillId="4" borderId="0" xfId="0" applyFont="1" applyFill="1" applyAlignment="1">
      <alignment horizontal="right" vertical="center"/>
    </xf>
    <xf numFmtId="0" fontId="37" fillId="4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/>
    </xf>
    <xf numFmtId="0" fontId="38" fillId="4" borderId="0" xfId="0" applyFont="1" applyFill="1" applyAlignment="1">
      <alignment vertical="center"/>
    </xf>
    <xf numFmtId="0" fontId="5" fillId="6" borderId="0" xfId="0" applyFont="1" applyFill="1"/>
    <xf numFmtId="0" fontId="15" fillId="5" borderId="1" xfId="0" applyFont="1" applyFill="1" applyBorder="1" applyAlignment="1" applyProtection="1">
      <alignment horizontal="center"/>
      <protection hidden="1"/>
    </xf>
    <xf numFmtId="44" fontId="15" fillId="5" borderId="2" xfId="1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44" fontId="11" fillId="4" borderId="0" xfId="1" applyFont="1" applyFill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39" fillId="4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3" fillId="4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36" fillId="0" borderId="0" xfId="0" applyFont="1" applyFill="1" applyProtection="1">
      <protection locked="0"/>
    </xf>
    <xf numFmtId="0" fontId="11" fillId="10" borderId="1" xfId="0" applyFont="1" applyFill="1" applyBorder="1" applyAlignment="1" applyProtection="1">
      <alignment horizontal="center"/>
      <protection hidden="1"/>
    </xf>
    <xf numFmtId="0" fontId="42" fillId="4" borderId="0" xfId="0" applyFont="1" applyFill="1" applyAlignment="1" applyProtection="1">
      <alignment vertical="center"/>
      <protection hidden="1"/>
    </xf>
    <xf numFmtId="0" fontId="31" fillId="4" borderId="0" xfId="0" applyFont="1" applyFill="1" applyAlignment="1" applyProtection="1">
      <alignment vertical="center"/>
      <protection hidden="1"/>
    </xf>
    <xf numFmtId="0" fontId="40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43" fillId="4" borderId="0" xfId="0" applyFont="1" applyFill="1" applyAlignment="1">
      <alignment horizontal="left" vertical="center"/>
    </xf>
    <xf numFmtId="0" fontId="6" fillId="8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1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0" xfId="0" applyNumberFormat="1" applyFont="1" applyFill="1" applyBorder="1" applyAlignment="1" applyProtection="1">
      <alignment horizontal="center" vertical="center" wrapText="1"/>
      <protection locked="0"/>
    </xf>
    <xf numFmtId="165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11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30" fillId="0" borderId="25" xfId="0" applyFont="1" applyFill="1" applyBorder="1" applyAlignment="1" applyProtection="1">
      <alignment horizontal="right"/>
      <protection hidden="1"/>
    </xf>
    <xf numFmtId="0" fontId="30" fillId="0" borderId="26" xfId="0" applyFont="1" applyFill="1" applyBorder="1" applyAlignment="1" applyProtection="1">
      <alignment horizontal="right"/>
      <protection hidden="1"/>
    </xf>
    <xf numFmtId="0" fontId="30" fillId="0" borderId="27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left"/>
      <protection hidden="1"/>
    </xf>
    <xf numFmtId="0" fontId="11" fillId="0" borderId="24" xfId="0" applyFont="1" applyFill="1" applyBorder="1" applyAlignment="1" applyProtection="1">
      <alignment horizontal="left"/>
      <protection hidden="1"/>
    </xf>
    <xf numFmtId="0" fontId="11" fillId="0" borderId="12" xfId="0" applyFont="1" applyFill="1" applyBorder="1" applyAlignment="1" applyProtection="1">
      <alignment horizontal="left"/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0" fontId="11" fillId="0" borderId="4" xfId="0" applyFont="1" applyFill="1" applyBorder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/>
      <protection hidden="1"/>
    </xf>
    <xf numFmtId="0" fontId="11" fillId="0" borderId="4" xfId="0" applyFont="1" applyBorder="1" applyAlignment="1" applyProtection="1">
      <alignment horizontal="left"/>
      <protection hidden="1"/>
    </xf>
    <xf numFmtId="0" fontId="11" fillId="0" borderId="16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41" fillId="4" borderId="0" xfId="0" applyFont="1" applyFill="1" applyAlignment="1" applyProtection="1">
      <alignment horizontal="center" vertical="center"/>
      <protection hidden="1"/>
    </xf>
    <xf numFmtId="0" fontId="15" fillId="5" borderId="12" xfId="0" applyFont="1" applyFill="1" applyBorder="1" applyAlignment="1" applyProtection="1">
      <alignment horizontal="left"/>
      <protection hidden="1"/>
    </xf>
    <xf numFmtId="0" fontId="15" fillId="5" borderId="4" xfId="0" applyFont="1" applyFill="1" applyBorder="1" applyAlignment="1" applyProtection="1">
      <alignment horizontal="left"/>
      <protection hidden="1"/>
    </xf>
    <xf numFmtId="0" fontId="6" fillId="5" borderId="12" xfId="0" applyFont="1" applyFill="1" applyBorder="1" applyAlignment="1" applyProtection="1">
      <protection hidden="1"/>
    </xf>
    <xf numFmtId="0" fontId="14" fillId="5" borderId="4" xfId="0" applyFont="1" applyFill="1" applyBorder="1" applyAlignment="1" applyProtection="1">
      <protection hidden="1"/>
    </xf>
    <xf numFmtId="0" fontId="13" fillId="0" borderId="11" xfId="0" applyFont="1" applyBorder="1" applyAlignment="1" applyProtection="1">
      <alignment horizontal="right" vertical="center"/>
      <protection hidden="1"/>
    </xf>
    <xf numFmtId="0" fontId="13" fillId="0" borderId="8" xfId="0" applyFont="1" applyBorder="1" applyAlignment="1" applyProtection="1">
      <alignment horizontal="right" vertical="center"/>
      <protection hidden="1"/>
    </xf>
    <xf numFmtId="0" fontId="15" fillId="5" borderId="9" xfId="0" applyFont="1" applyFill="1" applyBorder="1" applyAlignment="1" applyProtection="1">
      <protection hidden="1"/>
    </xf>
    <xf numFmtId="0" fontId="3" fillId="5" borderId="1" xfId="0" applyFont="1" applyFill="1" applyBorder="1" applyAlignment="1" applyProtection="1">
      <protection hidden="1"/>
    </xf>
    <xf numFmtId="0" fontId="11" fillId="0" borderId="12" xfId="0" applyFont="1" applyBorder="1" applyAlignment="1" applyProtection="1">
      <protection hidden="1"/>
    </xf>
    <xf numFmtId="0" fontId="5" fillId="0" borderId="4" xfId="0" applyFont="1" applyBorder="1" applyAlignment="1" applyProtection="1">
      <protection hidden="1"/>
    </xf>
    <xf numFmtId="0" fontId="20" fillId="0" borderId="0" xfId="0" applyFont="1" applyFill="1" applyAlignment="1"/>
    <xf numFmtId="0" fontId="5" fillId="0" borderId="0" xfId="0" applyFont="1" applyAlignment="1"/>
    <xf numFmtId="0" fontId="4" fillId="9" borderId="0" xfId="0" applyFont="1" applyFill="1" applyBorder="1" applyAlignment="1" applyProtection="1">
      <alignment horizontal="center" vertical="center" wrapText="1"/>
      <protection hidden="1"/>
    </xf>
    <xf numFmtId="0" fontId="4" fillId="9" borderId="33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Alignment="1">
      <alignment horizontal="center"/>
    </xf>
    <xf numFmtId="0" fontId="20" fillId="6" borderId="0" xfId="0" applyFont="1" applyFill="1" applyAlignment="1"/>
    <xf numFmtId="0" fontId="5" fillId="6" borderId="0" xfId="0" applyFont="1" applyFill="1" applyAlignment="1"/>
    <xf numFmtId="0" fontId="31" fillId="4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2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2133600</xdr:colOff>
      <xdr:row>0</xdr:row>
      <xdr:rowOff>104774</xdr:rowOff>
    </xdr:from>
    <xdr:to>
      <xdr:col>1</xdr:col>
      <xdr:colOff>923925</xdr:colOff>
      <xdr:row>6</xdr:row>
      <xdr:rowOff>590549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744ED7-B5B4-47DE-AADD-9F8C56A84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104774"/>
          <a:ext cx="145732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1"/>
  <sheetViews>
    <sheetView showGridLines="0" tabSelected="1" workbookViewId="0">
      <selection activeCell="W7" sqref="W7"/>
    </sheetView>
  </sheetViews>
  <sheetFormatPr defaultColWidth="8.85546875" defaultRowHeight="12.75" x14ac:dyDescent="0.2"/>
  <cols>
    <col min="1" max="1" width="40" style="5" bestFit="1" customWidth="1"/>
    <col min="2" max="2" width="29.42578125" style="5" customWidth="1"/>
    <col min="3" max="3" width="8.85546875" style="5"/>
    <col min="4" max="4" width="13.28515625" style="5" customWidth="1"/>
    <col min="5" max="5" width="7.85546875" style="5" hidden="1" customWidth="1"/>
    <col min="6" max="6" width="15.42578125" style="5" hidden="1" customWidth="1"/>
    <col min="7" max="7" width="9.140625" style="5" hidden="1" customWidth="1"/>
    <col min="8" max="16384" width="8.85546875" style="5"/>
  </cols>
  <sheetData>
    <row r="1" spans="1:6" x14ac:dyDescent="0.2">
      <c r="A1" s="2"/>
      <c r="B1" s="2"/>
      <c r="C1" s="2"/>
      <c r="D1" s="2"/>
    </row>
    <row r="2" spans="1:6" x14ac:dyDescent="0.2">
      <c r="A2" s="2"/>
      <c r="B2" s="2"/>
      <c r="C2" s="2"/>
      <c r="D2" s="2"/>
    </row>
    <row r="3" spans="1:6" x14ac:dyDescent="0.2">
      <c r="A3" s="2"/>
      <c r="B3" s="2"/>
      <c r="C3" s="2"/>
      <c r="D3" s="2"/>
    </row>
    <row r="4" spans="1:6" x14ac:dyDescent="0.2">
      <c r="A4" s="2"/>
      <c r="B4" s="2"/>
      <c r="C4" s="2"/>
      <c r="D4" s="2"/>
      <c r="F4" s="5" t="s">
        <v>13</v>
      </c>
    </row>
    <row r="5" spans="1:6" x14ac:dyDescent="0.2">
      <c r="A5" s="89"/>
      <c r="B5" s="2"/>
      <c r="C5" s="2"/>
      <c r="D5" s="2"/>
      <c r="F5" s="5" t="s">
        <v>12</v>
      </c>
    </row>
    <row r="6" spans="1:6" x14ac:dyDescent="0.2">
      <c r="A6" s="2"/>
      <c r="B6" s="2"/>
      <c r="C6" s="2"/>
      <c r="D6" s="2"/>
      <c r="F6" s="5" t="s">
        <v>15</v>
      </c>
    </row>
    <row r="7" spans="1:6" ht="54" customHeight="1" x14ac:dyDescent="0.2">
      <c r="A7" s="2"/>
      <c r="B7" s="2"/>
      <c r="C7" s="2"/>
      <c r="D7" s="2"/>
      <c r="F7" s="5" t="s">
        <v>19</v>
      </c>
    </row>
    <row r="8" spans="1:6" ht="21" x14ac:dyDescent="0.35">
      <c r="A8" s="171" t="s">
        <v>134</v>
      </c>
      <c r="B8" s="171"/>
      <c r="C8" s="171"/>
      <c r="D8" s="171"/>
      <c r="F8" s="5" t="s">
        <v>37</v>
      </c>
    </row>
    <row r="9" spans="1:6" ht="21" x14ac:dyDescent="0.35">
      <c r="A9" s="171" t="s">
        <v>135</v>
      </c>
      <c r="B9" s="171"/>
      <c r="C9" s="171"/>
      <c r="D9" s="171"/>
      <c r="F9" s="5" t="s">
        <v>22</v>
      </c>
    </row>
    <row r="10" spans="1:6" x14ac:dyDescent="0.2">
      <c r="A10" s="2"/>
      <c r="B10" s="2"/>
      <c r="C10" s="2"/>
      <c r="D10" s="2"/>
      <c r="F10" s="5" t="s">
        <v>18</v>
      </c>
    </row>
    <row r="11" spans="1:6" ht="15.75" x14ac:dyDescent="0.25">
      <c r="A11" s="9" t="s">
        <v>38</v>
      </c>
      <c r="B11" s="156"/>
      <c r="C11" s="2"/>
      <c r="D11" s="2"/>
      <c r="F11" s="5" t="s">
        <v>16</v>
      </c>
    </row>
    <row r="12" spans="1:6" x14ac:dyDescent="0.2">
      <c r="A12" s="9"/>
      <c r="B12" s="2"/>
      <c r="C12" s="2"/>
      <c r="D12" s="2"/>
      <c r="F12" s="5" t="s">
        <v>20</v>
      </c>
    </row>
    <row r="13" spans="1:6" x14ac:dyDescent="0.2">
      <c r="A13" s="9" t="s">
        <v>27</v>
      </c>
      <c r="B13" s="10"/>
      <c r="C13" s="2"/>
      <c r="D13" s="2"/>
      <c r="F13" s="5" t="s">
        <v>17</v>
      </c>
    </row>
    <row r="14" spans="1:6" x14ac:dyDescent="0.2">
      <c r="A14" s="9"/>
      <c r="B14" s="2"/>
      <c r="C14" s="2"/>
      <c r="D14" s="2"/>
      <c r="F14" s="5" t="s">
        <v>14</v>
      </c>
    </row>
    <row r="15" spans="1:6" x14ac:dyDescent="0.2">
      <c r="A15" s="9" t="s">
        <v>39</v>
      </c>
      <c r="B15" s="10"/>
      <c r="C15" s="2"/>
      <c r="D15" s="2"/>
      <c r="F15" s="5" t="s">
        <v>21</v>
      </c>
    </row>
    <row r="16" spans="1:6" x14ac:dyDescent="0.2">
      <c r="A16" s="9"/>
      <c r="B16" s="2"/>
      <c r="C16" s="2"/>
      <c r="D16" s="2"/>
      <c r="F16" s="5" t="s">
        <v>36</v>
      </c>
    </row>
    <row r="17" spans="1:6" x14ac:dyDescent="0.2">
      <c r="A17" s="9" t="s">
        <v>40</v>
      </c>
      <c r="B17" s="10"/>
      <c r="C17" s="2"/>
      <c r="D17" s="2"/>
    </row>
    <row r="18" spans="1:6" x14ac:dyDescent="0.2">
      <c r="A18" s="9"/>
      <c r="B18" s="2"/>
      <c r="C18" s="2"/>
      <c r="D18" s="2"/>
    </row>
    <row r="19" spans="1:6" x14ac:dyDescent="0.2">
      <c r="A19" s="9" t="s">
        <v>41</v>
      </c>
      <c r="B19" s="10"/>
      <c r="C19" s="2"/>
      <c r="D19" s="2"/>
    </row>
    <row r="20" spans="1:6" x14ac:dyDescent="0.2">
      <c r="A20" s="9"/>
      <c r="B20" s="2"/>
      <c r="C20" s="2"/>
      <c r="D20" s="2"/>
    </row>
    <row r="21" spans="1:6" x14ac:dyDescent="0.2">
      <c r="A21" s="9" t="s">
        <v>42</v>
      </c>
      <c r="B21" s="10"/>
      <c r="C21" s="2"/>
      <c r="D21" s="2"/>
      <c r="F21" s="5" t="s">
        <v>77</v>
      </c>
    </row>
    <row r="22" spans="1:6" x14ac:dyDescent="0.2">
      <c r="A22" s="9"/>
      <c r="B22" s="2"/>
      <c r="C22" s="2"/>
      <c r="D22" s="2"/>
      <c r="F22" s="5" t="s">
        <v>78</v>
      </c>
    </row>
    <row r="23" spans="1:6" x14ac:dyDescent="0.2">
      <c r="A23" s="9" t="s">
        <v>43</v>
      </c>
      <c r="B23" s="11"/>
      <c r="C23" s="2"/>
      <c r="D23" s="2"/>
    </row>
    <row r="24" spans="1:6" x14ac:dyDescent="0.2">
      <c r="A24" s="9"/>
      <c r="B24" s="2"/>
      <c r="C24" s="2"/>
      <c r="D24" s="2"/>
    </row>
    <row r="25" spans="1:6" x14ac:dyDescent="0.2">
      <c r="A25" s="9"/>
      <c r="B25" s="2"/>
      <c r="C25" s="2"/>
      <c r="D25" s="2"/>
    </row>
    <row r="26" spans="1:6" x14ac:dyDescent="0.2">
      <c r="A26" s="9" t="s">
        <v>11</v>
      </c>
      <c r="B26" s="10"/>
      <c r="C26" s="2"/>
      <c r="D26" s="2"/>
    </row>
    <row r="27" spans="1:6" x14ac:dyDescent="0.2">
      <c r="A27" s="9"/>
      <c r="B27" s="2"/>
      <c r="C27" s="2"/>
      <c r="D27" s="2"/>
    </row>
    <row r="28" spans="1:6" x14ac:dyDescent="0.2">
      <c r="A28" s="9" t="s">
        <v>44</v>
      </c>
      <c r="B28" s="10"/>
      <c r="C28" s="2"/>
      <c r="D28" s="2"/>
    </row>
    <row r="29" spans="1:6" x14ac:dyDescent="0.2">
      <c r="A29" s="9"/>
      <c r="B29" s="2"/>
      <c r="C29" s="2"/>
      <c r="D29" s="2"/>
    </row>
    <row r="30" spans="1:6" x14ac:dyDescent="0.2">
      <c r="A30" s="9" t="s">
        <v>45</v>
      </c>
      <c r="B30" s="11"/>
      <c r="C30" s="2"/>
      <c r="D30" s="2"/>
    </row>
    <row r="31" spans="1:6" x14ac:dyDescent="0.2">
      <c r="A31" s="9"/>
      <c r="B31" s="2"/>
      <c r="C31" s="2"/>
      <c r="D31" s="2"/>
    </row>
  </sheetData>
  <sheetProtection selectLockedCells="1"/>
  <mergeCells count="2">
    <mergeCell ref="A8:D8"/>
    <mergeCell ref="A9:D9"/>
  </mergeCells>
  <phoneticPr fontId="0" type="noConversion"/>
  <dataValidations count="1">
    <dataValidation type="list" allowBlank="1" showInputMessage="1" showErrorMessage="1" sqref="B11" xr:uid="{00000000-0002-0000-0000-000000000000}">
      <formula1>$F$3:$F$16</formula1>
    </dataValidation>
  </dataValidation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3"/>
  <sheetViews>
    <sheetView showGridLines="0" workbookViewId="0">
      <selection activeCell="J15" sqref="J15"/>
    </sheetView>
  </sheetViews>
  <sheetFormatPr defaultColWidth="8.85546875" defaultRowHeight="12" x14ac:dyDescent="0.2"/>
  <cols>
    <col min="1" max="1" width="4.7109375" style="14" customWidth="1"/>
    <col min="2" max="2" width="38" style="14" customWidth="1"/>
    <col min="3" max="3" width="24.7109375" style="14" customWidth="1"/>
    <col min="4" max="4" width="14.7109375" style="14" customWidth="1"/>
    <col min="5" max="5" width="15.28515625" style="14" customWidth="1"/>
    <col min="6" max="6" width="31.28515625" style="14" customWidth="1"/>
    <col min="7" max="16384" width="8.85546875" style="14"/>
  </cols>
  <sheetData>
    <row r="1" spans="1:6" ht="23.25" x14ac:dyDescent="0.2">
      <c r="A1" s="188" t="s">
        <v>173</v>
      </c>
      <c r="B1" s="188"/>
      <c r="C1" s="188"/>
      <c r="D1" s="188"/>
      <c r="E1" s="188"/>
      <c r="F1" s="188"/>
    </row>
    <row r="2" spans="1:6" ht="23.25" x14ac:dyDescent="0.2">
      <c r="A2" s="188" t="s">
        <v>174</v>
      </c>
      <c r="B2" s="188"/>
      <c r="C2" s="188"/>
      <c r="D2" s="188"/>
      <c r="E2" s="188"/>
      <c r="F2" s="188"/>
    </row>
    <row r="3" spans="1:6" ht="12.75" x14ac:dyDescent="0.2">
      <c r="A3" s="187" t="s">
        <v>46</v>
      </c>
      <c r="B3" s="187"/>
      <c r="C3" s="187"/>
      <c r="D3" s="187"/>
      <c r="E3" s="187"/>
      <c r="F3" s="187"/>
    </row>
    <row r="4" spans="1:6" x14ac:dyDescent="0.2">
      <c r="A4" s="12"/>
      <c r="B4" s="13"/>
      <c r="C4" s="13"/>
      <c r="D4" s="13"/>
      <c r="E4" s="13"/>
      <c r="F4" s="12"/>
    </row>
    <row r="5" spans="1:6" ht="18.75" x14ac:dyDescent="0.3">
      <c r="A5" s="154" t="s">
        <v>112</v>
      </c>
      <c r="B5" s="12"/>
      <c r="C5" s="13"/>
      <c r="D5" s="13"/>
      <c r="E5" s="13"/>
      <c r="F5" s="12"/>
    </row>
    <row r="6" spans="1:6" ht="18.75" x14ac:dyDescent="0.3">
      <c r="A6" s="153" t="s">
        <v>110</v>
      </c>
      <c r="B6" s="12"/>
      <c r="C6" s="152"/>
      <c r="D6" s="152"/>
      <c r="E6" s="13"/>
      <c r="F6" s="12"/>
    </row>
    <row r="7" spans="1:6" ht="21" x14ac:dyDescent="0.35">
      <c r="A7" s="12"/>
      <c r="B7" s="15"/>
      <c r="C7" s="13"/>
      <c r="D7" s="13"/>
      <c r="E7" s="13"/>
      <c r="F7" s="12"/>
    </row>
    <row r="8" spans="1:6" ht="18.75" x14ac:dyDescent="0.3">
      <c r="A8" s="154" t="s">
        <v>182</v>
      </c>
      <c r="B8" s="12"/>
      <c r="C8" s="13"/>
      <c r="D8" s="13"/>
      <c r="E8" s="13"/>
      <c r="F8" s="12"/>
    </row>
    <row r="9" spans="1:6" ht="18.75" x14ac:dyDescent="0.3">
      <c r="A9" s="153" t="s">
        <v>111</v>
      </c>
      <c r="B9" s="12"/>
      <c r="C9" s="152"/>
      <c r="D9" s="152"/>
      <c r="E9" s="152"/>
      <c r="F9" s="12"/>
    </row>
    <row r="10" spans="1:6" x14ac:dyDescent="0.2">
      <c r="A10" s="12"/>
      <c r="B10" s="13"/>
      <c r="C10" s="13"/>
      <c r="D10" s="13"/>
      <c r="E10" s="13"/>
      <c r="F10" s="12"/>
    </row>
    <row r="11" spans="1:6" ht="15.75" x14ac:dyDescent="0.25">
      <c r="A11" s="12"/>
      <c r="B11" s="13" t="s">
        <v>34</v>
      </c>
      <c r="C11" s="155"/>
      <c r="D11" s="12"/>
      <c r="E11" s="12"/>
      <c r="F11" s="12"/>
    </row>
    <row r="12" spans="1:6" ht="12.75" thickBot="1" x14ac:dyDescent="0.25">
      <c r="A12" s="12"/>
      <c r="B12" s="12"/>
      <c r="C12" s="12"/>
      <c r="D12" s="12"/>
      <c r="E12" s="12"/>
      <c r="F12" s="12"/>
    </row>
    <row r="13" spans="1:6" ht="27.75" customHeight="1" x14ac:dyDescent="0.2">
      <c r="A13" s="12"/>
      <c r="B13" s="193" t="s">
        <v>35</v>
      </c>
      <c r="C13" s="194"/>
      <c r="D13" s="102">
        <v>140</v>
      </c>
      <c r="E13" s="16"/>
      <c r="F13" s="12"/>
    </row>
    <row r="14" spans="1:6" ht="12.75" x14ac:dyDescent="0.2">
      <c r="A14" s="12"/>
      <c r="B14" s="191" t="s">
        <v>113</v>
      </c>
      <c r="C14" s="192"/>
      <c r="D14" s="17" t="s">
        <v>23</v>
      </c>
      <c r="E14" s="18" t="s">
        <v>4</v>
      </c>
      <c r="F14" s="12"/>
    </row>
    <row r="15" spans="1:6" ht="12.75" x14ac:dyDescent="0.2">
      <c r="A15" s="12"/>
      <c r="B15" s="197" t="s">
        <v>66</v>
      </c>
      <c r="C15" s="198"/>
      <c r="D15" s="19">
        <f>'WAG Athletes'!G6</f>
        <v>0</v>
      </c>
      <c r="E15" s="107">
        <f>D15*D13</f>
        <v>0</v>
      </c>
      <c r="F15" s="12"/>
    </row>
    <row r="16" spans="1:6" ht="12.75" x14ac:dyDescent="0.2">
      <c r="A16" s="12"/>
      <c r="B16" s="197" t="s">
        <v>47</v>
      </c>
      <c r="C16" s="198"/>
      <c r="D16" s="19">
        <f>Coaches!F3</f>
        <v>0</v>
      </c>
      <c r="E16" s="107">
        <f>(D16*D13)-(Coaches!I101*D13)</f>
        <v>0</v>
      </c>
      <c r="F16" s="12"/>
    </row>
    <row r="17" spans="1:6" ht="12.75" x14ac:dyDescent="0.2">
      <c r="A17" s="12"/>
      <c r="B17" s="197" t="s">
        <v>48</v>
      </c>
      <c r="C17" s="198"/>
      <c r="D17" s="19">
        <f>Judges!F3</f>
        <v>0</v>
      </c>
      <c r="E17" s="107">
        <f>D17*D13</f>
        <v>0</v>
      </c>
      <c r="F17" s="12"/>
    </row>
    <row r="18" spans="1:6" ht="12.75" x14ac:dyDescent="0.2">
      <c r="A18" s="12"/>
      <c r="B18" s="195" t="s">
        <v>137</v>
      </c>
      <c r="C18" s="196"/>
      <c r="D18" s="145" t="s">
        <v>23</v>
      </c>
      <c r="E18" s="146" t="s">
        <v>4</v>
      </c>
      <c r="F18" s="12"/>
    </row>
    <row r="19" spans="1:6" ht="12.75" customHeight="1" x14ac:dyDescent="0.2">
      <c r="A19" s="12"/>
      <c r="B19" s="183" t="s">
        <v>66</v>
      </c>
      <c r="C19" s="184"/>
      <c r="D19" s="19">
        <f>'MAG Athletes'!G5</f>
        <v>0</v>
      </c>
      <c r="E19" s="20">
        <f>D19*D13</f>
        <v>0</v>
      </c>
      <c r="F19" s="12"/>
    </row>
    <row r="20" spans="1:6" ht="12.75" customHeight="1" x14ac:dyDescent="0.2">
      <c r="A20" s="12"/>
      <c r="B20" s="183" t="s">
        <v>47</v>
      </c>
      <c r="C20" s="184"/>
      <c r="D20" s="19">
        <f>Coaches!F4</f>
        <v>0</v>
      </c>
      <c r="E20" s="107">
        <f>(D20*D13)-(Coaches!I105*D13)</f>
        <v>0</v>
      </c>
      <c r="F20" s="12"/>
    </row>
    <row r="21" spans="1:6" ht="12.75" customHeight="1" x14ac:dyDescent="0.2">
      <c r="A21" s="12"/>
      <c r="B21" s="183" t="s">
        <v>48</v>
      </c>
      <c r="C21" s="184"/>
      <c r="D21" s="19">
        <f>Judges!F4</f>
        <v>0</v>
      </c>
      <c r="E21" s="20">
        <f>D21*D13</f>
        <v>0</v>
      </c>
      <c r="F21" s="12"/>
    </row>
    <row r="22" spans="1:6" ht="12.75" customHeight="1" x14ac:dyDescent="0.2">
      <c r="A22" s="12"/>
      <c r="B22" s="189" t="s">
        <v>166</v>
      </c>
      <c r="C22" s="190"/>
      <c r="D22" s="145" t="s">
        <v>23</v>
      </c>
      <c r="E22" s="146" t="s">
        <v>4</v>
      </c>
      <c r="F22" s="12"/>
    </row>
    <row r="23" spans="1:6" ht="12.75" customHeight="1" x14ac:dyDescent="0.2">
      <c r="A23" s="12"/>
      <c r="B23" s="183" t="s">
        <v>113</v>
      </c>
      <c r="C23" s="184"/>
      <c r="D23" s="19">
        <f>'Support Staff'!F4</f>
        <v>0</v>
      </c>
      <c r="E23" s="20">
        <f>D23*D13</f>
        <v>0</v>
      </c>
      <c r="F23" s="12"/>
    </row>
    <row r="24" spans="1:6" ht="12.75" customHeight="1" x14ac:dyDescent="0.2">
      <c r="A24" s="12"/>
      <c r="B24" s="183" t="s">
        <v>137</v>
      </c>
      <c r="C24" s="184"/>
      <c r="D24" s="19">
        <f>'Support Staff'!F5</f>
        <v>0</v>
      </c>
      <c r="E24" s="20">
        <f>D24*D13</f>
        <v>0</v>
      </c>
      <c r="F24" s="12"/>
    </row>
    <row r="25" spans="1:6" ht="13.5" customHeight="1" thickBot="1" x14ac:dyDescent="0.25">
      <c r="A25" s="12"/>
      <c r="B25" s="185" t="s">
        <v>168</v>
      </c>
      <c r="C25" s="186"/>
      <c r="D25" s="151">
        <f>'Support Staff'!F6</f>
        <v>0</v>
      </c>
      <c r="E25" s="20">
        <f>D25*D13</f>
        <v>0</v>
      </c>
      <c r="F25" s="12"/>
    </row>
    <row r="26" spans="1:6" ht="12.75" x14ac:dyDescent="0.2">
      <c r="A26" s="12"/>
      <c r="B26" s="147"/>
      <c r="C26" s="148"/>
      <c r="D26" s="149"/>
      <c r="E26" s="150"/>
      <c r="F26" s="12"/>
    </row>
    <row r="27" spans="1:6" ht="12.75" thickBot="1" x14ac:dyDescent="0.25">
      <c r="A27" s="12"/>
      <c r="B27" s="12"/>
      <c r="C27" s="12"/>
      <c r="D27" s="12"/>
      <c r="E27" s="12"/>
      <c r="F27" s="12"/>
    </row>
    <row r="28" spans="1:6" x14ac:dyDescent="0.2">
      <c r="A28" s="12"/>
      <c r="B28" s="180" t="s">
        <v>49</v>
      </c>
      <c r="C28" s="181"/>
      <c r="D28" s="181"/>
      <c r="E28" s="182"/>
      <c r="F28" s="12"/>
    </row>
    <row r="29" spans="1:6" x14ac:dyDescent="0.2">
      <c r="A29" s="12"/>
      <c r="B29" s="21" t="s">
        <v>172</v>
      </c>
      <c r="C29" s="22" t="s">
        <v>50</v>
      </c>
      <c r="D29" s="17" t="s">
        <v>51</v>
      </c>
      <c r="E29" s="18" t="s">
        <v>4</v>
      </c>
      <c r="F29" s="12"/>
    </row>
    <row r="30" spans="1:6" x14ac:dyDescent="0.2">
      <c r="A30" s="12"/>
      <c r="B30" s="23" t="s">
        <v>94</v>
      </c>
      <c r="C30" s="105">
        <f>125*1</f>
        <v>125</v>
      </c>
      <c r="D30" s="106">
        <f>'Support Staff'!T11+Coaches!Y44+'WAG Athletes'!W16+Judges!S12</f>
        <v>0</v>
      </c>
      <c r="E30" s="107">
        <f>D30*C30</f>
        <v>0</v>
      </c>
      <c r="F30" s="12"/>
    </row>
    <row r="31" spans="1:6" x14ac:dyDescent="0.2">
      <c r="A31" s="12"/>
      <c r="B31" s="23" t="s">
        <v>95</v>
      </c>
      <c r="C31" s="105">
        <f>125*2</f>
        <v>250</v>
      </c>
      <c r="D31" s="106">
        <f>'Support Staff'!T12+Coaches!Y45+'WAG Athletes'!W17+Judges!S13</f>
        <v>0</v>
      </c>
      <c r="E31" s="107">
        <f t="shared" ref="E31:E36" si="0">D31*C31</f>
        <v>0</v>
      </c>
      <c r="F31" s="12"/>
    </row>
    <row r="32" spans="1:6" x14ac:dyDescent="0.2">
      <c r="A32" s="12"/>
      <c r="B32" s="23" t="s">
        <v>96</v>
      </c>
      <c r="C32" s="105">
        <f>125*3</f>
        <v>375</v>
      </c>
      <c r="D32" s="106">
        <f>'Support Staff'!T13+Coaches!Y46+'WAG Athletes'!W18+Judges!S14</f>
        <v>0</v>
      </c>
      <c r="E32" s="107">
        <f t="shared" si="0"/>
        <v>0</v>
      </c>
      <c r="F32" s="12"/>
    </row>
    <row r="33" spans="1:6" x14ac:dyDescent="0.2">
      <c r="A33" s="12"/>
      <c r="B33" s="23" t="s">
        <v>97</v>
      </c>
      <c r="C33" s="105">
        <f>125*4</f>
        <v>500</v>
      </c>
      <c r="D33" s="106">
        <f>'Support Staff'!T14+Coaches!Y47+'WAG Athletes'!W19+Judges!S15</f>
        <v>0</v>
      </c>
      <c r="E33" s="107">
        <f t="shared" si="0"/>
        <v>0</v>
      </c>
      <c r="F33" s="12"/>
    </row>
    <row r="34" spans="1:6" x14ac:dyDescent="0.2">
      <c r="A34" s="12"/>
      <c r="B34" s="23" t="s">
        <v>98</v>
      </c>
      <c r="C34" s="105">
        <f>125*5</f>
        <v>625</v>
      </c>
      <c r="D34" s="106">
        <f>'Support Staff'!T15+Coaches!Y48+'WAG Athletes'!W20+Judges!S16</f>
        <v>0</v>
      </c>
      <c r="E34" s="107">
        <f t="shared" si="0"/>
        <v>0</v>
      </c>
      <c r="F34" s="12"/>
    </row>
    <row r="35" spans="1:6" x14ac:dyDescent="0.2">
      <c r="A35" s="12"/>
      <c r="B35" s="23" t="s">
        <v>99</v>
      </c>
      <c r="C35" s="105">
        <f>125*6</f>
        <v>750</v>
      </c>
      <c r="D35" s="106">
        <f>'Support Staff'!T16+Coaches!Y49+'WAG Athletes'!W21+Judges!S17</f>
        <v>0</v>
      </c>
      <c r="E35" s="107">
        <f>D35*C35</f>
        <v>0</v>
      </c>
      <c r="F35" s="12"/>
    </row>
    <row r="36" spans="1:6" x14ac:dyDescent="0.2">
      <c r="A36" s="12"/>
      <c r="B36" s="23" t="s">
        <v>100</v>
      </c>
      <c r="C36" s="105">
        <f>125*7</f>
        <v>875</v>
      </c>
      <c r="D36" s="106">
        <f>'Support Staff'!T17+Coaches!Y50+'WAG Athletes'!W22+Judges!S18</f>
        <v>0</v>
      </c>
      <c r="E36" s="107">
        <f t="shared" si="0"/>
        <v>0</v>
      </c>
      <c r="F36" s="12"/>
    </row>
    <row r="37" spans="1:6" ht="12.75" thickBot="1" x14ac:dyDescent="0.25">
      <c r="A37" s="12"/>
      <c r="B37" s="12"/>
      <c r="C37" s="12"/>
      <c r="D37" s="12"/>
      <c r="E37" s="12"/>
      <c r="F37" s="12"/>
    </row>
    <row r="38" spans="1:6" ht="12.75" customHeight="1" thickBot="1" x14ac:dyDescent="0.25">
      <c r="A38" s="12"/>
      <c r="B38" s="24" t="s">
        <v>171</v>
      </c>
      <c r="C38" s="25"/>
      <c r="D38" s="25"/>
      <c r="E38" s="26" t="s">
        <v>4</v>
      </c>
      <c r="F38" s="12"/>
    </row>
    <row r="39" spans="1:6" x14ac:dyDescent="0.2">
      <c r="A39" s="12"/>
      <c r="B39" s="177" t="s">
        <v>169</v>
      </c>
      <c r="C39" s="178"/>
      <c r="D39" s="179"/>
      <c r="E39" s="27">
        <f>SUM(E30:E36)</f>
        <v>0</v>
      </c>
      <c r="F39" s="12"/>
    </row>
    <row r="40" spans="1:6" x14ac:dyDescent="0.2">
      <c r="A40" s="12"/>
      <c r="B40" s="118" t="s">
        <v>183</v>
      </c>
      <c r="C40" s="119"/>
      <c r="D40" s="157"/>
      <c r="E40" s="120">
        <f>D40*125</f>
        <v>0</v>
      </c>
      <c r="F40" s="12"/>
    </row>
    <row r="41" spans="1:6" ht="13.5" customHeight="1" thickBot="1" x14ac:dyDescent="0.25">
      <c r="A41" s="12"/>
      <c r="B41" s="175" t="s">
        <v>89</v>
      </c>
      <c r="C41" s="176"/>
      <c r="D41" s="176"/>
      <c r="E41" s="28">
        <f>Banquet!F30</f>
        <v>0</v>
      </c>
      <c r="F41" s="12"/>
    </row>
    <row r="42" spans="1:6" ht="13.5" customHeight="1" thickBot="1" x14ac:dyDescent="0.25">
      <c r="A42" s="12"/>
      <c r="B42" s="172" t="s">
        <v>170</v>
      </c>
      <c r="C42" s="173"/>
      <c r="D42" s="174"/>
      <c r="E42" s="108">
        <f>SUM(E39:E41)</f>
        <v>0</v>
      </c>
      <c r="F42" s="12"/>
    </row>
    <row r="43" spans="1:6" ht="12.75" thickBot="1" x14ac:dyDescent="0.25">
      <c r="A43" s="12"/>
      <c r="B43" s="12"/>
      <c r="C43" s="12"/>
      <c r="D43" s="12"/>
      <c r="E43" s="12"/>
      <c r="F43" s="12"/>
    </row>
    <row r="44" spans="1:6" ht="12.75" thickBot="1" x14ac:dyDescent="0.25">
      <c r="A44" s="12"/>
      <c r="B44" s="29" t="s">
        <v>103</v>
      </c>
      <c r="C44" s="30"/>
      <c r="D44" s="31" t="s">
        <v>52</v>
      </c>
      <c r="E44" s="32" t="s">
        <v>4</v>
      </c>
      <c r="F44" s="12"/>
    </row>
    <row r="45" spans="1:6" x14ac:dyDescent="0.2">
      <c r="A45" s="12"/>
      <c r="B45" s="33" t="s">
        <v>105</v>
      </c>
      <c r="C45" s="34"/>
      <c r="D45" s="35">
        <f>D15+D16+D19+D20+D23+D24+D25</f>
        <v>0</v>
      </c>
      <c r="E45" s="115">
        <f>(D45*35)-(Coaches!I101*35)</f>
        <v>0</v>
      </c>
      <c r="F45" s="12"/>
    </row>
    <row r="46" spans="1:6" ht="12.75" thickBot="1" x14ac:dyDescent="0.25">
      <c r="A46" s="12"/>
      <c r="B46" s="36" t="s">
        <v>80</v>
      </c>
      <c r="C46" s="37"/>
      <c r="D46" s="37"/>
      <c r="E46" s="28">
        <f>SUM(E15:E25)</f>
        <v>0</v>
      </c>
      <c r="F46" s="12"/>
    </row>
    <row r="47" spans="1:6" ht="13.5" customHeight="1" thickBot="1" x14ac:dyDescent="0.25">
      <c r="A47" s="12"/>
      <c r="B47" s="172" t="s">
        <v>102</v>
      </c>
      <c r="C47" s="173"/>
      <c r="D47" s="174"/>
      <c r="E47" s="108">
        <f>E45+E46</f>
        <v>0</v>
      </c>
      <c r="F47" s="12"/>
    </row>
    <row r="48" spans="1:6" ht="13.5" customHeight="1" x14ac:dyDescent="0.2">
      <c r="A48" s="12"/>
      <c r="B48" s="110"/>
      <c r="C48" s="110"/>
      <c r="D48" s="110"/>
      <c r="E48" s="111"/>
      <c r="F48" s="12"/>
    </row>
    <row r="49" spans="1:6" ht="13.5" customHeight="1" x14ac:dyDescent="0.2">
      <c r="A49" s="12"/>
      <c r="B49" s="112"/>
      <c r="C49" s="110"/>
      <c r="D49" s="110"/>
      <c r="E49" s="111"/>
      <c r="F49" s="12"/>
    </row>
    <row r="50" spans="1:6" ht="13.5" customHeight="1" x14ac:dyDescent="0.2">
      <c r="A50" s="12"/>
      <c r="B50" s="110"/>
      <c r="C50" s="110"/>
      <c r="D50" s="110"/>
      <c r="E50" s="111"/>
      <c r="F50" s="12"/>
    </row>
    <row r="51" spans="1:6" x14ac:dyDescent="0.2">
      <c r="A51" s="12"/>
      <c r="B51" s="12"/>
      <c r="C51" s="12"/>
      <c r="D51" s="12"/>
      <c r="E51" s="12"/>
      <c r="F51" s="12"/>
    </row>
    <row r="53" spans="1:6" x14ac:dyDescent="0.2">
      <c r="B53" s="101"/>
    </row>
  </sheetData>
  <sheetProtection selectLockedCells="1"/>
  <mergeCells count="21">
    <mergeCell ref="B24:C24"/>
    <mergeCell ref="B25:C25"/>
    <mergeCell ref="A3:F3"/>
    <mergeCell ref="A1:F1"/>
    <mergeCell ref="A2:F2"/>
    <mergeCell ref="B19:C19"/>
    <mergeCell ref="B20:C20"/>
    <mergeCell ref="B21:C21"/>
    <mergeCell ref="B23:C23"/>
    <mergeCell ref="B22:C22"/>
    <mergeCell ref="B14:C14"/>
    <mergeCell ref="B13:C13"/>
    <mergeCell ref="B18:C18"/>
    <mergeCell ref="B15:C15"/>
    <mergeCell ref="B16:C16"/>
    <mergeCell ref="B17:C17"/>
    <mergeCell ref="B42:D42"/>
    <mergeCell ref="B47:D47"/>
    <mergeCell ref="B41:D41"/>
    <mergeCell ref="B39:D39"/>
    <mergeCell ref="B28:E2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/>
  <headerFooter alignWithMargins="0"/>
  <ignoredErrors>
    <ignoredError sqref="E2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42"/>
  <sheetViews>
    <sheetView topLeftCell="D1" zoomScale="80" zoomScaleNormal="80" workbookViewId="0">
      <selection activeCell="S1" sqref="S1:W1048576"/>
    </sheetView>
  </sheetViews>
  <sheetFormatPr defaultColWidth="8.85546875" defaultRowHeight="12.75" x14ac:dyDescent="0.2"/>
  <cols>
    <col min="1" max="1" width="16.42578125" style="61" customWidth="1"/>
    <col min="2" max="2" width="19.42578125" style="61" customWidth="1"/>
    <col min="3" max="4" width="17.28515625" style="61" customWidth="1"/>
    <col min="5" max="5" width="17.7109375" style="61" customWidth="1"/>
    <col min="6" max="6" width="19.140625" style="61" customWidth="1"/>
    <col min="7" max="9" width="16.140625" style="61" customWidth="1"/>
    <col min="10" max="10" width="32.140625" style="61" customWidth="1"/>
    <col min="11" max="11" width="26.7109375" style="61" bestFit="1" customWidth="1"/>
    <col min="12" max="12" width="16.28515625" style="61" bestFit="1" customWidth="1"/>
    <col min="13" max="13" width="12.5703125" style="61" customWidth="1"/>
    <col min="14" max="17" width="12.140625" style="61" customWidth="1"/>
    <col min="18" max="18" width="8.140625" style="61" customWidth="1"/>
    <col min="19" max="19" width="11.7109375" style="5" hidden="1" customWidth="1"/>
    <col min="20" max="20" width="14.42578125" style="5" hidden="1" customWidth="1"/>
    <col min="21" max="23" width="9.140625" style="5" hidden="1" customWidth="1"/>
    <col min="24" max="24" width="9.140625" style="5" customWidth="1"/>
    <col min="25" max="16384" width="8.85546875" style="5"/>
  </cols>
  <sheetData>
    <row r="1" spans="1:22" ht="21" x14ac:dyDescent="0.2">
      <c r="A1" s="158" t="s">
        <v>136</v>
      </c>
      <c r="B1" s="39"/>
      <c r="C1" s="39"/>
      <c r="D1" s="39"/>
      <c r="E1" s="40"/>
      <c r="F1" s="41"/>
      <c r="G1" s="41"/>
      <c r="H1" s="41"/>
      <c r="I1" s="41"/>
      <c r="J1" s="41"/>
      <c r="K1" s="41"/>
      <c r="L1" s="41"/>
      <c r="M1" s="40"/>
      <c r="N1" s="40"/>
      <c r="O1" s="40"/>
      <c r="P1" s="40"/>
      <c r="Q1" s="40"/>
      <c r="R1" s="40"/>
    </row>
    <row r="2" spans="1:22" ht="18.75" x14ac:dyDescent="0.2">
      <c r="A2" s="161" t="s">
        <v>167</v>
      </c>
      <c r="B2" s="39"/>
      <c r="C2" s="39"/>
      <c r="D2" s="39"/>
      <c r="E2" s="40"/>
      <c r="F2" s="41"/>
      <c r="G2" s="41"/>
      <c r="H2" s="41"/>
      <c r="I2" s="41"/>
      <c r="J2" s="41"/>
      <c r="K2" s="41"/>
      <c r="L2" s="41"/>
      <c r="M2" s="40"/>
      <c r="N2" s="40"/>
      <c r="O2" s="40"/>
      <c r="P2" s="40"/>
      <c r="Q2" s="40"/>
      <c r="R2" s="40"/>
    </row>
    <row r="3" spans="1:22" ht="15.75" x14ac:dyDescent="0.2">
      <c r="A3" s="6"/>
      <c r="B3" s="39"/>
      <c r="C3" s="39"/>
      <c r="D3" s="39"/>
      <c r="E3" s="40"/>
      <c r="F3" s="40"/>
      <c r="G3" s="40"/>
      <c r="H3" s="40"/>
      <c r="I3" s="40"/>
      <c r="J3" s="46"/>
      <c r="K3" s="46"/>
      <c r="L3" s="46"/>
      <c r="M3" s="44"/>
      <c r="N3" s="39"/>
      <c r="O3" s="39"/>
      <c r="P3" s="39"/>
      <c r="Q3" s="39"/>
      <c r="R3" s="39"/>
      <c r="S3" s="43"/>
      <c r="T3" s="43"/>
    </row>
    <row r="4" spans="1:22" x14ac:dyDescent="0.2">
      <c r="A4" s="39"/>
      <c r="B4" s="39"/>
      <c r="C4" s="39"/>
      <c r="D4" s="39"/>
      <c r="E4" s="131" t="s">
        <v>29</v>
      </c>
      <c r="F4" s="132">
        <f>COUNTIF(D9:D42,E4)</f>
        <v>0</v>
      </c>
      <c r="G4" s="46"/>
      <c r="H4" s="46"/>
      <c r="I4" s="46"/>
      <c r="J4" s="46"/>
      <c r="K4" s="46"/>
      <c r="L4" s="46"/>
      <c r="M4" s="44"/>
      <c r="N4" s="39"/>
      <c r="O4" s="39"/>
      <c r="P4" s="39"/>
      <c r="Q4" s="39"/>
      <c r="R4" s="39"/>
      <c r="S4" s="47"/>
      <c r="T4" s="47"/>
    </row>
    <row r="5" spans="1:22" ht="18.75" x14ac:dyDescent="0.3">
      <c r="A5" s="199">
        <f>'Provincial Info'!B11</f>
        <v>0</v>
      </c>
      <c r="B5" s="200"/>
      <c r="C5" s="39"/>
      <c r="D5" s="39"/>
      <c r="E5" s="48" t="s">
        <v>30</v>
      </c>
      <c r="F5" s="132">
        <f>COUNTIF(D10:D43,E5)</f>
        <v>0</v>
      </c>
      <c r="G5" s="90"/>
      <c r="H5" s="90"/>
      <c r="I5" s="90"/>
      <c r="J5" s="46"/>
      <c r="K5" s="46"/>
      <c r="L5" s="46"/>
      <c r="M5" s="126" t="s">
        <v>149</v>
      </c>
      <c r="N5" s="39"/>
      <c r="O5" s="39"/>
      <c r="P5" s="39"/>
      <c r="Q5" s="39"/>
      <c r="R5" s="39"/>
      <c r="S5" s="47"/>
      <c r="T5" s="47"/>
    </row>
    <row r="6" spans="1:22" x14ac:dyDescent="0.2">
      <c r="A6" s="39"/>
      <c r="B6" s="39"/>
      <c r="C6" s="39"/>
      <c r="D6" s="39"/>
      <c r="E6" s="48" t="s">
        <v>168</v>
      </c>
      <c r="F6" s="132">
        <f>COUNTIF(D11:D44,E6)</f>
        <v>0</v>
      </c>
      <c r="G6" s="46"/>
      <c r="H6" s="46"/>
      <c r="I6" s="46"/>
      <c r="J6" s="46"/>
      <c r="K6" s="46"/>
      <c r="L6" s="46"/>
      <c r="M6" s="123" t="s">
        <v>148</v>
      </c>
      <c r="N6" s="39"/>
      <c r="O6" s="39"/>
      <c r="P6" s="39"/>
      <c r="Q6" s="39"/>
      <c r="R6" s="39"/>
      <c r="S6" s="47"/>
      <c r="T6" s="47"/>
    </row>
    <row r="7" spans="1:22" x14ac:dyDescent="0.2">
      <c r="A7" s="39"/>
      <c r="B7" s="39"/>
      <c r="C7" s="39"/>
      <c r="D7" s="39"/>
      <c r="E7" s="125"/>
      <c r="F7" s="124"/>
      <c r="G7" s="46"/>
      <c r="H7" s="46"/>
      <c r="I7" s="46"/>
      <c r="J7" s="46"/>
      <c r="K7" s="46"/>
      <c r="L7" s="46"/>
      <c r="M7" s="40"/>
      <c r="N7" s="39"/>
      <c r="O7" s="39"/>
      <c r="P7" s="39"/>
      <c r="Q7" s="39"/>
      <c r="R7" s="39"/>
      <c r="S7" s="47"/>
      <c r="T7" s="47"/>
    </row>
    <row r="8" spans="1:22" ht="55.5" customHeight="1" x14ac:dyDescent="0.2">
      <c r="A8" s="7" t="s">
        <v>0</v>
      </c>
      <c r="B8" s="7" t="s">
        <v>92</v>
      </c>
      <c r="C8" s="7" t="s">
        <v>53</v>
      </c>
      <c r="D8" s="7" t="s">
        <v>10</v>
      </c>
      <c r="E8" s="7" t="s">
        <v>54</v>
      </c>
      <c r="F8" s="7" t="s">
        <v>175</v>
      </c>
      <c r="G8" s="130" t="s">
        <v>143</v>
      </c>
      <c r="H8" s="50" t="s">
        <v>176</v>
      </c>
      <c r="I8" s="50" t="s">
        <v>177</v>
      </c>
      <c r="J8" s="7" t="s">
        <v>81</v>
      </c>
      <c r="K8" s="7" t="s">
        <v>93</v>
      </c>
      <c r="L8" s="7" t="s">
        <v>104</v>
      </c>
      <c r="M8" s="51" t="s">
        <v>55</v>
      </c>
      <c r="N8" s="50" t="s">
        <v>123</v>
      </c>
      <c r="O8" s="50" t="s">
        <v>144</v>
      </c>
      <c r="P8" s="51" t="s">
        <v>145</v>
      </c>
      <c r="Q8" s="50" t="s">
        <v>124</v>
      </c>
      <c r="R8" s="50" t="s">
        <v>146</v>
      </c>
      <c r="S8" s="47"/>
      <c r="T8" s="47"/>
    </row>
    <row r="9" spans="1:22" x14ac:dyDescent="0.2">
      <c r="A9" s="52"/>
      <c r="B9" s="53"/>
      <c r="C9" s="53"/>
      <c r="D9" s="53"/>
      <c r="E9" s="54"/>
      <c r="F9" s="54"/>
      <c r="G9" s="53"/>
      <c r="H9" s="53" t="s">
        <v>75</v>
      </c>
      <c r="I9" s="53"/>
      <c r="J9" s="54"/>
      <c r="K9" s="54"/>
      <c r="L9" s="54"/>
      <c r="M9" s="55"/>
      <c r="N9" s="56"/>
      <c r="O9" s="56"/>
      <c r="P9" s="55"/>
      <c r="Q9" s="55"/>
      <c r="R9" s="57" t="str">
        <f>IF(B9=0," ", IF(G9="yes",0,+P9-M9))</f>
        <v xml:space="preserve"> </v>
      </c>
      <c r="S9" s="47"/>
      <c r="T9" s="58"/>
      <c r="U9" s="5" t="e">
        <f>IF(#REF!=0,#REF!, 0)</f>
        <v>#REF!</v>
      </c>
    </row>
    <row r="10" spans="1:22" x14ac:dyDescent="0.2">
      <c r="A10" s="52" t="str">
        <f t="shared" ref="A9:A42" si="0">IF(B10=0," ",$A$5)</f>
        <v xml:space="preserve"> </v>
      </c>
      <c r="B10" s="53"/>
      <c r="C10" s="53"/>
      <c r="D10" s="53"/>
      <c r="E10" s="54"/>
      <c r="F10" s="54"/>
      <c r="G10" s="53"/>
      <c r="H10" s="53"/>
      <c r="I10" s="53"/>
      <c r="J10" s="54"/>
      <c r="K10" s="54"/>
      <c r="L10" s="54"/>
      <c r="M10" s="55"/>
      <c r="N10" s="56"/>
      <c r="O10" s="56"/>
      <c r="P10" s="55"/>
      <c r="Q10" s="55"/>
      <c r="R10" s="57" t="str">
        <f t="shared" ref="R10:R42" si="1">IF(B10=0," ", IF(G10="yes",0,+P10-M10))</f>
        <v xml:space="preserve"> </v>
      </c>
      <c r="S10" s="59"/>
      <c r="T10" s="59"/>
      <c r="U10" s="5" t="e">
        <f>IF(#REF!=0,#REF!, 0)</f>
        <v>#REF!</v>
      </c>
    </row>
    <row r="11" spans="1:22" x14ac:dyDescent="0.2">
      <c r="A11" s="52" t="str">
        <f t="shared" si="0"/>
        <v xml:space="preserve"> </v>
      </c>
      <c r="B11" s="53"/>
      <c r="C11" s="53"/>
      <c r="D11" s="53"/>
      <c r="E11" s="54"/>
      <c r="F11" s="54"/>
      <c r="G11" s="53"/>
      <c r="H11" s="53"/>
      <c r="I11" s="53"/>
      <c r="J11" s="54"/>
      <c r="K11" s="54"/>
      <c r="L11" s="54"/>
      <c r="M11" s="55"/>
      <c r="N11" s="56"/>
      <c r="O11" s="56"/>
      <c r="P11" s="55"/>
      <c r="Q11" s="55"/>
      <c r="R11" s="57" t="str">
        <f t="shared" si="1"/>
        <v xml:space="preserve"> </v>
      </c>
      <c r="S11" s="60" t="s">
        <v>25</v>
      </c>
      <c r="T11" s="60">
        <f>COUNTIF(R$9:R$42,1)</f>
        <v>0</v>
      </c>
      <c r="U11" s="5" t="e">
        <f>IF(#REF!=0,#REF!, 0)</f>
        <v>#REF!</v>
      </c>
    </row>
    <row r="12" spans="1:22" x14ac:dyDescent="0.2">
      <c r="A12" s="52" t="str">
        <f t="shared" si="0"/>
        <v xml:space="preserve"> </v>
      </c>
      <c r="B12" s="53"/>
      <c r="C12" s="53"/>
      <c r="D12" s="53"/>
      <c r="E12" s="54"/>
      <c r="F12" s="54"/>
      <c r="G12" s="53"/>
      <c r="H12" s="53"/>
      <c r="I12" s="53"/>
      <c r="J12" s="54"/>
      <c r="K12" s="54"/>
      <c r="L12" s="54"/>
      <c r="M12" s="55"/>
      <c r="N12" s="56"/>
      <c r="O12" s="56"/>
      <c r="P12" s="55"/>
      <c r="Q12" s="55"/>
      <c r="R12" s="57" t="str">
        <f t="shared" si="1"/>
        <v xml:space="preserve"> </v>
      </c>
      <c r="S12" s="60" t="s">
        <v>26</v>
      </c>
      <c r="T12" s="60">
        <f>COUNTIF(R$9:R$42,2)</f>
        <v>0</v>
      </c>
      <c r="U12" s="5" t="e">
        <f>IF(#REF!=0,#REF!, 0)</f>
        <v>#REF!</v>
      </c>
    </row>
    <row r="13" spans="1:22" x14ac:dyDescent="0.2">
      <c r="A13" s="52" t="str">
        <f t="shared" si="0"/>
        <v xml:space="preserve"> </v>
      </c>
      <c r="B13" s="53"/>
      <c r="C13" s="53"/>
      <c r="D13" s="53"/>
      <c r="E13" s="54"/>
      <c r="F13" s="54"/>
      <c r="G13" s="53"/>
      <c r="H13" s="53"/>
      <c r="I13" s="53"/>
      <c r="J13" s="54"/>
      <c r="K13" s="54"/>
      <c r="L13" s="54"/>
      <c r="M13" s="55"/>
      <c r="N13" s="56"/>
      <c r="O13" s="56"/>
      <c r="P13" s="55"/>
      <c r="Q13" s="55"/>
      <c r="R13" s="57" t="str">
        <f t="shared" si="1"/>
        <v xml:space="preserve"> </v>
      </c>
      <c r="S13" s="60" t="s">
        <v>5</v>
      </c>
      <c r="T13" s="60">
        <f>COUNTIF(R$9:R$42,3)</f>
        <v>0</v>
      </c>
      <c r="U13" s="5" t="e">
        <f>IF(#REF!=0,#REF!, 0)</f>
        <v>#REF!</v>
      </c>
    </row>
    <row r="14" spans="1:22" x14ac:dyDescent="0.2">
      <c r="A14" s="52" t="str">
        <f t="shared" si="0"/>
        <v xml:space="preserve"> </v>
      </c>
      <c r="B14" s="53"/>
      <c r="C14" s="53"/>
      <c r="D14" s="53"/>
      <c r="E14" s="54"/>
      <c r="F14" s="54"/>
      <c r="G14" s="53"/>
      <c r="H14" s="53"/>
      <c r="I14" s="53"/>
      <c r="J14" s="54"/>
      <c r="K14" s="54"/>
      <c r="L14" s="54"/>
      <c r="M14" s="55"/>
      <c r="N14" s="56"/>
      <c r="O14" s="56"/>
      <c r="P14" s="55"/>
      <c r="Q14" s="55"/>
      <c r="R14" s="57" t="str">
        <f t="shared" si="1"/>
        <v xml:space="preserve"> </v>
      </c>
      <c r="S14" s="60" t="s">
        <v>6</v>
      </c>
      <c r="T14" s="60">
        <f>COUNTIF(R$9:R$42,4)</f>
        <v>0</v>
      </c>
      <c r="U14" s="5" t="e">
        <f>IF(#REF!=0,#REF!, 0)</f>
        <v>#REF!</v>
      </c>
    </row>
    <row r="15" spans="1:22" x14ac:dyDescent="0.2">
      <c r="A15" s="52" t="str">
        <f t="shared" si="0"/>
        <v xml:space="preserve"> </v>
      </c>
      <c r="B15" s="53"/>
      <c r="C15" s="53"/>
      <c r="D15" s="53"/>
      <c r="E15" s="54"/>
      <c r="F15" s="54"/>
      <c r="G15" s="53"/>
      <c r="H15" s="53"/>
      <c r="I15" s="53"/>
      <c r="J15" s="54"/>
      <c r="K15" s="54"/>
      <c r="L15" s="54"/>
      <c r="M15" s="55"/>
      <c r="N15" s="56"/>
      <c r="O15" s="56"/>
      <c r="P15" s="55"/>
      <c r="Q15" s="55"/>
      <c r="R15" s="57" t="str">
        <f t="shared" si="1"/>
        <v xml:space="preserve"> </v>
      </c>
      <c r="S15" s="60" t="s">
        <v>7</v>
      </c>
      <c r="T15" s="60">
        <f>COUNTIF(R$9:R$42,5)</f>
        <v>0</v>
      </c>
      <c r="U15" s="5" t="e">
        <f>IF(#REF!=0,#REF!, 0)</f>
        <v>#REF!</v>
      </c>
      <c r="V15" s="5" t="s">
        <v>72</v>
      </c>
    </row>
    <row r="16" spans="1:22" x14ac:dyDescent="0.2">
      <c r="A16" s="52" t="str">
        <f t="shared" si="0"/>
        <v xml:space="preserve"> </v>
      </c>
      <c r="B16" s="53"/>
      <c r="C16" s="53"/>
      <c r="D16" s="53"/>
      <c r="E16" s="54"/>
      <c r="F16" s="54"/>
      <c r="G16" s="53"/>
      <c r="H16" s="53"/>
      <c r="I16" s="53"/>
      <c r="J16" s="54"/>
      <c r="K16" s="54"/>
      <c r="L16" s="54"/>
      <c r="M16" s="55"/>
      <c r="N16" s="56"/>
      <c r="O16" s="56"/>
      <c r="P16" s="55"/>
      <c r="Q16" s="55"/>
      <c r="R16" s="57" t="str">
        <f t="shared" si="1"/>
        <v xml:space="preserve"> </v>
      </c>
      <c r="S16" s="60" t="s">
        <v>8</v>
      </c>
      <c r="T16" s="60">
        <f>COUNTIF(R$9:R$42,6)</f>
        <v>0</v>
      </c>
      <c r="U16" s="5" t="e">
        <f>IF(#REF!=0,#REF!, 0)</f>
        <v>#REF!</v>
      </c>
      <c r="V16" s="5" t="s">
        <v>139</v>
      </c>
    </row>
    <row r="17" spans="1:22" x14ac:dyDescent="0.2">
      <c r="A17" s="52" t="str">
        <f t="shared" si="0"/>
        <v xml:space="preserve"> </v>
      </c>
      <c r="B17" s="53"/>
      <c r="C17" s="53"/>
      <c r="D17" s="53"/>
      <c r="E17" s="54"/>
      <c r="F17" s="54"/>
      <c r="G17" s="53"/>
      <c r="H17" s="53"/>
      <c r="I17" s="53"/>
      <c r="J17" s="54"/>
      <c r="K17" s="54"/>
      <c r="L17" s="54"/>
      <c r="M17" s="55"/>
      <c r="N17" s="56"/>
      <c r="O17" s="56"/>
      <c r="P17" s="55"/>
      <c r="Q17" s="55"/>
      <c r="R17" s="57" t="str">
        <f t="shared" si="1"/>
        <v xml:space="preserve"> </v>
      </c>
      <c r="S17" s="60" t="s">
        <v>9</v>
      </c>
      <c r="T17" s="60">
        <f>COUNTIF(R$9:R$42,7)</f>
        <v>0</v>
      </c>
      <c r="U17" s="5" t="e">
        <f>IF(#REF!=0,#REF!, 0)</f>
        <v>#REF!</v>
      </c>
      <c r="V17" s="5" t="s">
        <v>140</v>
      </c>
    </row>
    <row r="18" spans="1:22" x14ac:dyDescent="0.2">
      <c r="A18" s="52" t="str">
        <f t="shared" si="0"/>
        <v xml:space="preserve"> </v>
      </c>
      <c r="B18" s="53"/>
      <c r="C18" s="53"/>
      <c r="D18" s="53"/>
      <c r="E18" s="54"/>
      <c r="F18" s="54"/>
      <c r="G18" s="53"/>
      <c r="H18" s="53"/>
      <c r="I18" s="53"/>
      <c r="J18" s="54"/>
      <c r="K18" s="54"/>
      <c r="L18" s="54"/>
      <c r="M18" s="55"/>
      <c r="N18" s="56"/>
      <c r="O18" s="56"/>
      <c r="P18" s="55"/>
      <c r="Q18" s="55"/>
      <c r="R18" s="57" t="str">
        <f t="shared" si="1"/>
        <v xml:space="preserve"> </v>
      </c>
      <c r="S18" s="60"/>
      <c r="T18" s="60"/>
      <c r="U18" s="5" t="e">
        <f>IF(#REF!=0,#REF!, 0)</f>
        <v>#REF!</v>
      </c>
      <c r="V18" s="5" t="s">
        <v>141</v>
      </c>
    </row>
    <row r="19" spans="1:22" x14ac:dyDescent="0.2">
      <c r="A19" s="52" t="str">
        <f t="shared" si="0"/>
        <v xml:space="preserve"> </v>
      </c>
      <c r="B19" s="53"/>
      <c r="C19" s="53"/>
      <c r="D19" s="53"/>
      <c r="E19" s="54"/>
      <c r="F19" s="54"/>
      <c r="G19" s="53"/>
      <c r="H19" s="53"/>
      <c r="I19" s="53"/>
      <c r="J19" s="54"/>
      <c r="K19" s="54"/>
      <c r="L19" s="54"/>
      <c r="M19" s="55"/>
      <c r="N19" s="56"/>
      <c r="O19" s="56"/>
      <c r="P19" s="55"/>
      <c r="Q19" s="55"/>
      <c r="R19" s="57" t="str">
        <f t="shared" si="1"/>
        <v xml:space="preserve"> </v>
      </c>
      <c r="S19" s="60"/>
      <c r="T19" s="60"/>
      <c r="U19" s="5" t="e">
        <f>IF(#REF!=0,#REF!, 0)</f>
        <v>#REF!</v>
      </c>
      <c r="V19" s="5" t="s">
        <v>142</v>
      </c>
    </row>
    <row r="20" spans="1:22" x14ac:dyDescent="0.2">
      <c r="A20" s="52" t="str">
        <f t="shared" si="0"/>
        <v xml:space="preserve"> </v>
      </c>
      <c r="B20" s="53"/>
      <c r="C20" s="53"/>
      <c r="D20" s="53"/>
      <c r="E20" s="54"/>
      <c r="F20" s="54"/>
      <c r="G20" s="53"/>
      <c r="H20" s="53"/>
      <c r="I20" s="53"/>
      <c r="J20" s="54"/>
      <c r="K20" s="54"/>
      <c r="L20" s="54"/>
      <c r="M20" s="55"/>
      <c r="N20" s="56"/>
      <c r="O20" s="56"/>
      <c r="P20" s="55"/>
      <c r="Q20" s="55"/>
      <c r="R20" s="57" t="str">
        <f t="shared" si="1"/>
        <v xml:space="preserve"> </v>
      </c>
      <c r="S20" s="60"/>
      <c r="T20" s="60"/>
      <c r="U20" s="5" t="e">
        <f>IF(#REF!=0,#REF!, 0)</f>
        <v>#REF!</v>
      </c>
      <c r="V20" s="5" t="s">
        <v>147</v>
      </c>
    </row>
    <row r="21" spans="1:22" x14ac:dyDescent="0.2">
      <c r="A21" s="52" t="str">
        <f t="shared" si="0"/>
        <v xml:space="preserve"> </v>
      </c>
      <c r="B21" s="53"/>
      <c r="C21" s="53"/>
      <c r="D21" s="53"/>
      <c r="E21" s="54"/>
      <c r="F21" s="54"/>
      <c r="G21" s="53"/>
      <c r="H21" s="53"/>
      <c r="I21" s="53"/>
      <c r="J21" s="54"/>
      <c r="K21" s="54"/>
      <c r="L21" s="54"/>
      <c r="M21" s="55"/>
      <c r="N21" s="56"/>
      <c r="O21" s="56"/>
      <c r="P21" s="55"/>
      <c r="Q21" s="55"/>
      <c r="R21" s="57" t="str">
        <f t="shared" si="1"/>
        <v xml:space="preserve"> </v>
      </c>
      <c r="U21" s="5" t="e">
        <f>IF(#REF!=0,#REF!, 0)</f>
        <v>#REF!</v>
      </c>
    </row>
    <row r="22" spans="1:22" x14ac:dyDescent="0.2">
      <c r="A22" s="52" t="str">
        <f t="shared" si="0"/>
        <v xml:space="preserve"> </v>
      </c>
      <c r="B22" s="53"/>
      <c r="C22" s="53"/>
      <c r="D22" s="53"/>
      <c r="E22" s="54"/>
      <c r="F22" s="54"/>
      <c r="G22" s="53"/>
      <c r="H22" s="53"/>
      <c r="I22" s="53"/>
      <c r="J22" s="54"/>
      <c r="K22" s="54"/>
      <c r="L22" s="54"/>
      <c r="M22" s="55"/>
      <c r="N22" s="56"/>
      <c r="O22" s="56"/>
      <c r="P22" s="55"/>
      <c r="Q22" s="55"/>
      <c r="R22" s="57" t="str">
        <f t="shared" si="1"/>
        <v xml:space="preserve"> </v>
      </c>
      <c r="U22" s="5" t="e">
        <f>IF(#REF!=0,#REF!, 0)</f>
        <v>#REF!</v>
      </c>
    </row>
    <row r="23" spans="1:22" x14ac:dyDescent="0.2">
      <c r="A23" s="52" t="str">
        <f t="shared" si="0"/>
        <v xml:space="preserve"> </v>
      </c>
      <c r="B23" s="53"/>
      <c r="C23" s="53"/>
      <c r="D23" s="53"/>
      <c r="E23" s="54"/>
      <c r="F23" s="54"/>
      <c r="G23" s="53"/>
      <c r="H23" s="53"/>
      <c r="I23" s="53"/>
      <c r="J23" s="54"/>
      <c r="K23" s="54"/>
      <c r="L23" s="54"/>
      <c r="M23" s="55"/>
      <c r="N23" s="56"/>
      <c r="O23" s="56"/>
      <c r="P23" s="55"/>
      <c r="Q23" s="55"/>
      <c r="R23" s="57" t="str">
        <f t="shared" si="1"/>
        <v xml:space="preserve"> </v>
      </c>
      <c r="S23" s="5" t="s">
        <v>131</v>
      </c>
      <c r="U23" s="5" t="e">
        <f>IF(#REF!=0,#REF!, 0)</f>
        <v>#REF!</v>
      </c>
    </row>
    <row r="24" spans="1:22" x14ac:dyDescent="0.2">
      <c r="A24" s="52" t="str">
        <f t="shared" si="0"/>
        <v xml:space="preserve"> </v>
      </c>
      <c r="B24" s="53"/>
      <c r="C24" s="53"/>
      <c r="D24" s="53"/>
      <c r="E24" s="54"/>
      <c r="F24" s="54"/>
      <c r="G24" s="53"/>
      <c r="H24" s="53"/>
      <c r="I24" s="53"/>
      <c r="J24" s="54"/>
      <c r="K24" s="54"/>
      <c r="L24" s="54"/>
      <c r="M24" s="55"/>
      <c r="N24" s="56"/>
      <c r="O24" s="56"/>
      <c r="P24" s="55"/>
      <c r="Q24" s="55"/>
      <c r="R24" s="57" t="str">
        <f t="shared" si="1"/>
        <v xml:space="preserve"> </v>
      </c>
      <c r="S24" s="5" t="s">
        <v>132</v>
      </c>
      <c r="U24" s="5" t="e">
        <f>IF(#REF!=0,#REF!, 0)</f>
        <v>#REF!</v>
      </c>
    </row>
    <row r="25" spans="1:22" x14ac:dyDescent="0.2">
      <c r="A25" s="52" t="str">
        <f t="shared" si="0"/>
        <v xml:space="preserve"> </v>
      </c>
      <c r="B25" s="53"/>
      <c r="C25" s="53"/>
      <c r="D25" s="53"/>
      <c r="E25" s="54"/>
      <c r="F25" s="54"/>
      <c r="G25" s="53"/>
      <c r="H25" s="53"/>
      <c r="I25" s="53"/>
      <c r="J25" s="54"/>
      <c r="K25" s="54"/>
      <c r="L25" s="54"/>
      <c r="M25" s="55"/>
      <c r="N25" s="56"/>
      <c r="O25" s="56"/>
      <c r="P25" s="55"/>
      <c r="Q25" s="55"/>
      <c r="R25" s="57" t="str">
        <f t="shared" si="1"/>
        <v xml:space="preserve"> </v>
      </c>
      <c r="U25" s="5" t="e">
        <f>IF(#REF!=0,#REF!, 0)</f>
        <v>#REF!</v>
      </c>
    </row>
    <row r="26" spans="1:22" x14ac:dyDescent="0.2">
      <c r="A26" s="52" t="str">
        <f t="shared" si="0"/>
        <v xml:space="preserve"> </v>
      </c>
      <c r="B26" s="53"/>
      <c r="C26" s="53"/>
      <c r="D26" s="53"/>
      <c r="E26" s="54"/>
      <c r="F26" s="54"/>
      <c r="G26" s="53"/>
      <c r="H26" s="53"/>
      <c r="I26" s="53"/>
      <c r="J26" s="54"/>
      <c r="K26" s="54"/>
      <c r="L26" s="54"/>
      <c r="M26" s="55"/>
      <c r="N26" s="56"/>
      <c r="O26" s="56"/>
      <c r="P26" s="55"/>
      <c r="Q26" s="55"/>
      <c r="R26" s="57" t="str">
        <f t="shared" si="1"/>
        <v xml:space="preserve"> </v>
      </c>
      <c r="U26" s="5" t="e">
        <f>IF(#REF!=0,#REF!, 0)</f>
        <v>#REF!</v>
      </c>
    </row>
    <row r="27" spans="1:22" x14ac:dyDescent="0.2">
      <c r="A27" s="52" t="str">
        <f t="shared" si="0"/>
        <v xml:space="preserve"> </v>
      </c>
      <c r="B27" s="53"/>
      <c r="C27" s="53"/>
      <c r="D27" s="53"/>
      <c r="E27" s="54"/>
      <c r="F27" s="54"/>
      <c r="G27" s="53"/>
      <c r="H27" s="53"/>
      <c r="I27" s="53"/>
      <c r="J27" s="54"/>
      <c r="K27" s="54"/>
      <c r="L27" s="54"/>
      <c r="M27" s="55"/>
      <c r="N27" s="56"/>
      <c r="O27" s="56"/>
      <c r="P27" s="55"/>
      <c r="Q27" s="55"/>
      <c r="R27" s="57" t="str">
        <f t="shared" si="1"/>
        <v xml:space="preserve"> </v>
      </c>
      <c r="U27" s="5" t="e">
        <f>IF(#REF!=0,#REF!, 0)</f>
        <v>#REF!</v>
      </c>
    </row>
    <row r="28" spans="1:22" x14ac:dyDescent="0.2">
      <c r="A28" s="52" t="str">
        <f t="shared" si="0"/>
        <v xml:space="preserve"> </v>
      </c>
      <c r="B28" s="53"/>
      <c r="C28" s="53"/>
      <c r="D28" s="53"/>
      <c r="E28" s="54"/>
      <c r="F28" s="54"/>
      <c r="G28" s="53"/>
      <c r="H28" s="53"/>
      <c r="I28" s="53"/>
      <c r="J28" s="54"/>
      <c r="K28" s="54"/>
      <c r="L28" s="54"/>
      <c r="M28" s="55"/>
      <c r="N28" s="56"/>
      <c r="O28" s="56"/>
      <c r="P28" s="55"/>
      <c r="Q28" s="55"/>
      <c r="R28" s="57" t="str">
        <f t="shared" si="1"/>
        <v xml:space="preserve"> </v>
      </c>
      <c r="S28" s="5" t="s">
        <v>29</v>
      </c>
      <c r="U28" s="5" t="e">
        <f>IF(#REF!=0,#REF!, 0)</f>
        <v>#REF!</v>
      </c>
    </row>
    <row r="29" spans="1:22" x14ac:dyDescent="0.2">
      <c r="A29" s="52" t="str">
        <f t="shared" si="0"/>
        <v xml:space="preserve"> </v>
      </c>
      <c r="B29" s="53"/>
      <c r="C29" s="53"/>
      <c r="D29" s="53"/>
      <c r="E29" s="54"/>
      <c r="F29" s="54"/>
      <c r="G29" s="53"/>
      <c r="H29" s="53"/>
      <c r="I29" s="53"/>
      <c r="J29" s="54"/>
      <c r="K29" s="54"/>
      <c r="L29" s="54"/>
      <c r="M29" s="55"/>
      <c r="N29" s="56"/>
      <c r="O29" s="56"/>
      <c r="P29" s="55"/>
      <c r="Q29" s="55"/>
      <c r="R29" s="57" t="str">
        <f t="shared" si="1"/>
        <v xml:space="preserve"> </v>
      </c>
      <c r="S29" s="5" t="s">
        <v>30</v>
      </c>
      <c r="U29" s="5" t="e">
        <f>IF(#REF!=0,#REF!, 0)</f>
        <v>#REF!</v>
      </c>
    </row>
    <row r="30" spans="1:22" x14ac:dyDescent="0.2">
      <c r="A30" s="52" t="str">
        <f t="shared" si="0"/>
        <v xml:space="preserve"> </v>
      </c>
      <c r="B30" s="53"/>
      <c r="C30" s="53"/>
      <c r="D30" s="53"/>
      <c r="E30" s="54"/>
      <c r="F30" s="54"/>
      <c r="G30" s="53"/>
      <c r="H30" s="53"/>
      <c r="I30" s="53"/>
      <c r="J30" s="54"/>
      <c r="K30" s="54"/>
      <c r="L30" s="54"/>
      <c r="M30" s="55"/>
      <c r="N30" s="56"/>
      <c r="O30" s="56"/>
      <c r="P30" s="55"/>
      <c r="Q30" s="55"/>
      <c r="R30" s="57" t="str">
        <f t="shared" si="1"/>
        <v xml:space="preserve"> </v>
      </c>
      <c r="S30" s="5" t="s">
        <v>168</v>
      </c>
      <c r="U30" s="5" t="e">
        <f>IF(#REF!=0,#REF!, 0)</f>
        <v>#REF!</v>
      </c>
    </row>
    <row r="31" spans="1:22" x14ac:dyDescent="0.2">
      <c r="A31" s="52" t="str">
        <f t="shared" si="0"/>
        <v xml:space="preserve"> </v>
      </c>
      <c r="B31" s="53"/>
      <c r="C31" s="53"/>
      <c r="D31" s="53"/>
      <c r="E31" s="54"/>
      <c r="F31" s="54"/>
      <c r="G31" s="53"/>
      <c r="H31" s="53"/>
      <c r="I31" s="53"/>
      <c r="J31" s="54"/>
      <c r="K31" s="54"/>
      <c r="L31" s="54"/>
      <c r="M31" s="55"/>
      <c r="N31" s="56"/>
      <c r="O31" s="56"/>
      <c r="P31" s="55"/>
      <c r="Q31" s="55"/>
      <c r="R31" s="57" t="str">
        <f t="shared" si="1"/>
        <v xml:space="preserve"> </v>
      </c>
      <c r="S31" s="117" t="s">
        <v>31</v>
      </c>
      <c r="T31" s="117" t="s">
        <v>32</v>
      </c>
      <c r="U31" s="5" t="e">
        <f>IF(#REF!=0,#REF!, 0)</f>
        <v>#REF!</v>
      </c>
    </row>
    <row r="32" spans="1:22" x14ac:dyDescent="0.2">
      <c r="A32" s="52" t="str">
        <f t="shared" si="0"/>
        <v xml:space="preserve"> </v>
      </c>
      <c r="B32" s="53"/>
      <c r="C32" s="53"/>
      <c r="D32" s="53"/>
      <c r="E32" s="54"/>
      <c r="F32" s="54"/>
      <c r="G32" s="53"/>
      <c r="H32" s="53"/>
      <c r="I32" s="53"/>
      <c r="J32" s="54"/>
      <c r="K32" s="54"/>
      <c r="L32" s="54"/>
      <c r="M32" s="55"/>
      <c r="N32" s="56"/>
      <c r="O32" s="56"/>
      <c r="P32" s="55"/>
      <c r="Q32" s="55"/>
      <c r="R32" s="57" t="str">
        <f t="shared" si="1"/>
        <v xml:space="preserve"> </v>
      </c>
      <c r="S32" s="47">
        <v>43241</v>
      </c>
      <c r="T32" s="47">
        <v>43246</v>
      </c>
      <c r="U32" s="5" t="e">
        <f>IF(#REF!=0,#REF!, 0)</f>
        <v>#REF!</v>
      </c>
    </row>
    <row r="33" spans="1:21" x14ac:dyDescent="0.2">
      <c r="A33" s="52" t="str">
        <f t="shared" si="0"/>
        <v xml:space="preserve"> </v>
      </c>
      <c r="B33" s="53"/>
      <c r="C33" s="53"/>
      <c r="D33" s="53"/>
      <c r="E33" s="54"/>
      <c r="F33" s="54"/>
      <c r="G33" s="53"/>
      <c r="H33" s="53"/>
      <c r="I33" s="53"/>
      <c r="J33" s="54"/>
      <c r="K33" s="54"/>
      <c r="L33" s="54"/>
      <c r="M33" s="55"/>
      <c r="N33" s="56"/>
      <c r="O33" s="56"/>
      <c r="P33" s="55"/>
      <c r="Q33" s="55"/>
      <c r="R33" s="57" t="str">
        <f t="shared" si="1"/>
        <v xml:space="preserve"> </v>
      </c>
      <c r="S33" s="47">
        <v>43242</v>
      </c>
      <c r="T33" s="47">
        <v>43247</v>
      </c>
      <c r="U33" s="5" t="e">
        <f>IF(#REF!=0,#REF!, 0)</f>
        <v>#REF!</v>
      </c>
    </row>
    <row r="34" spans="1:21" x14ac:dyDescent="0.2">
      <c r="A34" s="52" t="str">
        <f t="shared" si="0"/>
        <v xml:space="preserve"> </v>
      </c>
      <c r="B34" s="53"/>
      <c r="C34" s="53"/>
      <c r="D34" s="53"/>
      <c r="E34" s="54"/>
      <c r="F34" s="54"/>
      <c r="G34" s="53"/>
      <c r="H34" s="53"/>
      <c r="I34" s="53"/>
      <c r="J34" s="54"/>
      <c r="K34" s="54"/>
      <c r="L34" s="54"/>
      <c r="M34" s="55"/>
      <c r="N34" s="56"/>
      <c r="O34" s="56"/>
      <c r="P34" s="55"/>
      <c r="Q34" s="55"/>
      <c r="R34" s="57" t="str">
        <f t="shared" si="1"/>
        <v xml:space="preserve"> </v>
      </c>
      <c r="S34" s="47">
        <v>43243</v>
      </c>
      <c r="T34" s="47">
        <v>43248</v>
      </c>
      <c r="U34" s="5" t="e">
        <f>IF(#REF!=0,#REF!, 0)</f>
        <v>#REF!</v>
      </c>
    </row>
    <row r="35" spans="1:21" x14ac:dyDescent="0.2">
      <c r="A35" s="52" t="str">
        <f t="shared" si="0"/>
        <v xml:space="preserve"> </v>
      </c>
      <c r="B35" s="53"/>
      <c r="C35" s="53"/>
      <c r="D35" s="53"/>
      <c r="E35" s="54"/>
      <c r="F35" s="54"/>
      <c r="G35" s="53"/>
      <c r="H35" s="53"/>
      <c r="I35" s="53"/>
      <c r="J35" s="54"/>
      <c r="K35" s="54"/>
      <c r="L35" s="54"/>
      <c r="M35" s="55"/>
      <c r="N35" s="56"/>
      <c r="O35" s="56"/>
      <c r="P35" s="55"/>
      <c r="Q35" s="55"/>
      <c r="R35" s="57" t="str">
        <f t="shared" si="1"/>
        <v xml:space="preserve"> </v>
      </c>
      <c r="U35" s="5" t="e">
        <f>IF(#REF!=0,#REF!, 0)</f>
        <v>#REF!</v>
      </c>
    </row>
    <row r="36" spans="1:21" x14ac:dyDescent="0.2">
      <c r="A36" s="52" t="str">
        <f t="shared" si="0"/>
        <v xml:space="preserve"> </v>
      </c>
      <c r="B36" s="53"/>
      <c r="C36" s="53"/>
      <c r="D36" s="53"/>
      <c r="E36" s="54"/>
      <c r="F36" s="54"/>
      <c r="G36" s="53"/>
      <c r="H36" s="53"/>
      <c r="I36" s="53"/>
      <c r="J36" s="54"/>
      <c r="K36" s="54"/>
      <c r="L36" s="54"/>
      <c r="M36" s="55"/>
      <c r="N36" s="56"/>
      <c r="O36" s="56"/>
      <c r="P36" s="55"/>
      <c r="Q36" s="55"/>
      <c r="R36" s="57" t="str">
        <f t="shared" si="1"/>
        <v xml:space="preserve"> </v>
      </c>
      <c r="U36" s="5" t="e">
        <f>IF(#REF!=0,#REF!, 0)</f>
        <v>#REF!</v>
      </c>
    </row>
    <row r="37" spans="1:21" x14ac:dyDescent="0.2">
      <c r="A37" s="52" t="str">
        <f t="shared" si="0"/>
        <v xml:space="preserve"> </v>
      </c>
      <c r="B37" s="53"/>
      <c r="C37" s="53"/>
      <c r="D37" s="53"/>
      <c r="E37" s="54"/>
      <c r="F37" s="54"/>
      <c r="G37" s="53"/>
      <c r="H37" s="53"/>
      <c r="I37" s="53"/>
      <c r="J37" s="54"/>
      <c r="K37" s="54"/>
      <c r="L37" s="54"/>
      <c r="M37" s="55"/>
      <c r="N37" s="56"/>
      <c r="O37" s="56"/>
      <c r="P37" s="55"/>
      <c r="Q37" s="55"/>
      <c r="R37" s="57" t="str">
        <f t="shared" si="1"/>
        <v xml:space="preserve"> </v>
      </c>
      <c r="U37" s="5" t="e">
        <f>IF(#REF!=0,#REF!, 0)</f>
        <v>#REF!</v>
      </c>
    </row>
    <row r="38" spans="1:21" x14ac:dyDescent="0.2">
      <c r="A38" s="52" t="str">
        <f t="shared" si="0"/>
        <v xml:space="preserve"> </v>
      </c>
      <c r="B38" s="53"/>
      <c r="C38" s="53"/>
      <c r="D38" s="53"/>
      <c r="E38" s="54"/>
      <c r="F38" s="54"/>
      <c r="G38" s="53"/>
      <c r="H38" s="53"/>
      <c r="I38" s="53"/>
      <c r="J38" s="54"/>
      <c r="K38" s="54"/>
      <c r="L38" s="54"/>
      <c r="M38" s="55"/>
      <c r="N38" s="56"/>
      <c r="O38" s="56"/>
      <c r="P38" s="55"/>
      <c r="Q38" s="55"/>
      <c r="R38" s="57" t="str">
        <f t="shared" si="1"/>
        <v xml:space="preserve"> </v>
      </c>
      <c r="U38" s="5" t="e">
        <f>IF(#REF!=0,#REF!, 0)</f>
        <v>#REF!</v>
      </c>
    </row>
    <row r="39" spans="1:21" x14ac:dyDescent="0.2">
      <c r="A39" s="52" t="str">
        <f t="shared" si="0"/>
        <v xml:space="preserve"> </v>
      </c>
      <c r="B39" s="53"/>
      <c r="C39" s="53"/>
      <c r="D39" s="53"/>
      <c r="E39" s="54"/>
      <c r="F39" s="54"/>
      <c r="G39" s="53"/>
      <c r="H39" s="53"/>
      <c r="I39" s="53"/>
      <c r="J39" s="54"/>
      <c r="K39" s="54"/>
      <c r="L39" s="54"/>
      <c r="M39" s="55"/>
      <c r="N39" s="56"/>
      <c r="O39" s="56"/>
      <c r="P39" s="55"/>
      <c r="Q39" s="55"/>
      <c r="R39" s="57" t="str">
        <f t="shared" si="1"/>
        <v xml:space="preserve"> </v>
      </c>
      <c r="U39" s="5" t="e">
        <f>IF(#REF!=0,#REF!, 0)</f>
        <v>#REF!</v>
      </c>
    </row>
    <row r="40" spans="1:21" x14ac:dyDescent="0.2">
      <c r="A40" s="52" t="str">
        <f t="shared" si="0"/>
        <v xml:space="preserve"> </v>
      </c>
      <c r="B40" s="53"/>
      <c r="C40" s="53"/>
      <c r="D40" s="53"/>
      <c r="E40" s="54"/>
      <c r="F40" s="54"/>
      <c r="G40" s="53"/>
      <c r="H40" s="53"/>
      <c r="I40" s="53"/>
      <c r="J40" s="54"/>
      <c r="K40" s="54"/>
      <c r="L40" s="54"/>
      <c r="M40" s="55"/>
      <c r="N40" s="56"/>
      <c r="O40" s="56"/>
      <c r="P40" s="55"/>
      <c r="Q40" s="55"/>
      <c r="R40" s="57" t="str">
        <f t="shared" si="1"/>
        <v xml:space="preserve"> </v>
      </c>
      <c r="U40" s="5" t="e">
        <f>IF(#REF!=0,#REF!, 0)</f>
        <v>#REF!</v>
      </c>
    </row>
    <row r="41" spans="1:21" x14ac:dyDescent="0.2">
      <c r="A41" s="52" t="str">
        <f t="shared" si="0"/>
        <v xml:space="preserve"> </v>
      </c>
      <c r="B41" s="53"/>
      <c r="C41" s="53"/>
      <c r="D41" s="53"/>
      <c r="E41" s="54"/>
      <c r="F41" s="54"/>
      <c r="G41" s="53"/>
      <c r="H41" s="53"/>
      <c r="I41" s="53"/>
      <c r="J41" s="54"/>
      <c r="K41" s="54"/>
      <c r="L41" s="54"/>
      <c r="M41" s="55"/>
      <c r="N41" s="56"/>
      <c r="O41" s="56"/>
      <c r="P41" s="55"/>
      <c r="Q41" s="55"/>
      <c r="R41" s="57" t="str">
        <f t="shared" si="1"/>
        <v xml:space="preserve"> </v>
      </c>
      <c r="U41" s="5" t="e">
        <f>IF(#REF!=0,#REF!, 0)</f>
        <v>#REF!</v>
      </c>
    </row>
    <row r="42" spans="1:21" x14ac:dyDescent="0.2">
      <c r="A42" s="52" t="str">
        <f t="shared" si="0"/>
        <v xml:space="preserve"> </v>
      </c>
      <c r="B42" s="53"/>
      <c r="C42" s="53"/>
      <c r="D42" s="53"/>
      <c r="E42" s="54"/>
      <c r="F42" s="54"/>
      <c r="G42" s="53"/>
      <c r="H42" s="53"/>
      <c r="I42" s="53"/>
      <c r="J42" s="54"/>
      <c r="K42" s="54"/>
      <c r="L42" s="54"/>
      <c r="M42" s="55"/>
      <c r="N42" s="56"/>
      <c r="O42" s="56"/>
      <c r="P42" s="55"/>
      <c r="Q42" s="55"/>
      <c r="R42" s="57" t="str">
        <f t="shared" si="1"/>
        <v xml:space="preserve"> </v>
      </c>
      <c r="U42" s="5" t="e">
        <f>IF(#REF!=0,#REF!, 0)</f>
        <v>#REF!</v>
      </c>
    </row>
  </sheetData>
  <sheetProtection selectLockedCells="1"/>
  <mergeCells count="1">
    <mergeCell ref="A5:B5"/>
  </mergeCells>
  <phoneticPr fontId="0" type="noConversion"/>
  <dataValidations count="12">
    <dataValidation allowBlank="1" showErrorMessage="1" prompt="Select Yes for any Independent team members, otherwise leave blank." sqref="R9:R42" xr:uid="{00000000-0002-0000-0200-000000000000}"/>
    <dataValidation type="list" allowBlank="1" showInputMessage="1" showErrorMessage="1" sqref="E9:E42" xr:uid="{00000000-0002-0000-0200-000001000000}">
      <formula1>"Male, Female"</formula1>
    </dataValidation>
    <dataValidation type="list" allowBlank="1" showInputMessage="1" showErrorMessage="1" sqref="F10:F42" xr:uid="{00000000-0002-0000-0200-000002000000}">
      <formula1>"Chef, Manager, Chaperone, Medical, PTO Staff, Other"</formula1>
    </dataValidation>
    <dataValidation type="list" allowBlank="1" showInputMessage="1" showErrorMessage="1" sqref="L10:L42" xr:uid="{00000000-0002-0000-0200-000003000000}">
      <formula1>"Yes, No"</formula1>
    </dataValidation>
    <dataValidation type="list" allowBlank="1" showInputMessage="1" showErrorMessage="1" prompt="Select &quot;YES&quot; if already registered in another category (i.e. WAG &amp; MAG Coach, Athlete &amp; Coach, etc). Select &quot;Yes&quot; the second time the participant is entered to ensure that registrant is not charged twice for accommodations." sqref="G9:G42" xr:uid="{00000000-0002-0000-0200-000004000000}">
      <formula1>"Yes"</formula1>
    </dataValidation>
    <dataValidation type="list" allowBlank="1" showInputMessage="1" showErrorMessage="1" sqref="L9" xr:uid="{00000000-0002-0000-0200-000005000000}">
      <formula1>$S$23:$S$24</formula1>
    </dataValidation>
    <dataValidation type="list" allowBlank="1" showInputMessage="1" showErrorMessage="1" sqref="D9:D42" xr:uid="{00000000-0002-0000-0200-000006000000}">
      <formula1>$S$28:$S$30</formula1>
    </dataValidation>
    <dataValidation type="list" allowBlank="1" showInputMessage="1" showErrorMessage="1" sqref="F9" xr:uid="{00000000-0002-0000-0200-000007000000}">
      <formula1>$V$15:$V$20</formula1>
    </dataValidation>
    <dataValidation type="list" allowBlank="1" showInputMessage="1" showErrorMessage="1" sqref="P9:P42" xr:uid="{00000000-0002-0000-0200-000008000000}">
      <formula1>$T$32:$T$34</formula1>
    </dataValidation>
    <dataValidation type="list" allowBlank="1" showInputMessage="1" showErrorMessage="1" sqref="M9:M42" xr:uid="{00000000-0002-0000-0200-000009000000}">
      <formula1>$S$32:$S$34</formula1>
    </dataValidation>
    <dataValidation allowBlank="1" showInputMessage="1" showErrorMessage="1" prompt="Select yes if already registered in another category (i.e. WAG &amp; TG Coach, Athlete &amp; Coach, etc)" sqref="H8:I8" xr:uid="{00000000-0002-0000-0200-00000A000000}"/>
    <dataValidation type="list" allowBlank="1" showInputMessage="1" showErrorMessage="1" sqref="H9:I42" xr:uid="{00000000-0002-0000-0200-00000B000000}">
      <formula1>"Yes/Oui, No/Non"</formula1>
    </dataValidation>
  </dataValidation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A101"/>
  <sheetViews>
    <sheetView showGridLines="0" topLeftCell="D1" zoomScale="70" zoomScaleNormal="70" workbookViewId="0">
      <pane ySplit="7" topLeftCell="A8" activePane="bottomLeft" state="frozenSplit"/>
      <selection pane="bottomLeft" activeCell="W1" sqref="W1:AA1048576"/>
    </sheetView>
  </sheetViews>
  <sheetFormatPr defaultColWidth="8.85546875" defaultRowHeight="12.75" x14ac:dyDescent="0.2"/>
  <cols>
    <col min="1" max="1" width="11.42578125" style="5" customWidth="1"/>
    <col min="2" max="2" width="12.85546875" style="61" customWidth="1"/>
    <col min="3" max="4" width="18.7109375" style="61" customWidth="1"/>
    <col min="5" max="5" width="11.140625" style="61" bestFit="1" customWidth="1"/>
    <col min="6" max="6" width="11.42578125" style="61" customWidth="1"/>
    <col min="7" max="7" width="25.7109375" style="61" customWidth="1"/>
    <col min="8" max="8" width="20.28515625" style="61" customWidth="1"/>
    <col min="9" max="9" width="16.28515625" style="61" bestFit="1" customWidth="1"/>
    <col min="10" max="13" width="16.28515625" style="61" customWidth="1"/>
    <col min="14" max="14" width="27.28515625" style="61" customWidth="1"/>
    <col min="15" max="15" width="20.140625" style="61" customWidth="1"/>
    <col min="16" max="16" width="16.28515625" style="61" bestFit="1" customWidth="1"/>
    <col min="17" max="20" width="11.7109375" style="61" customWidth="1"/>
    <col min="21" max="22" width="12.140625" style="61" customWidth="1"/>
    <col min="23" max="23" width="10.85546875" style="61" hidden="1" customWidth="1"/>
    <col min="24" max="24" width="11" style="5" hidden="1" customWidth="1"/>
    <col min="25" max="25" width="11.85546875" style="5" hidden="1" customWidth="1"/>
    <col min="26" max="26" width="14.42578125" style="5" hidden="1" customWidth="1"/>
    <col min="27" max="27" width="8.85546875" style="5" hidden="1" customWidth="1"/>
    <col min="28" max="28" width="8.85546875" style="5" customWidth="1"/>
    <col min="29" max="16384" width="8.85546875" style="5"/>
  </cols>
  <sheetData>
    <row r="1" spans="1:26" ht="18.75" x14ac:dyDescent="0.2">
      <c r="A1" s="159" t="s">
        <v>136</v>
      </c>
      <c r="B1" s="40"/>
      <c r="C1" s="39"/>
      <c r="D1" s="39"/>
      <c r="E1" s="39"/>
      <c r="F1" s="62"/>
      <c r="G1" s="62"/>
      <c r="H1" s="63"/>
      <c r="I1" s="39"/>
      <c r="J1" s="39"/>
      <c r="K1" s="39"/>
      <c r="L1" s="39"/>
      <c r="M1" s="39"/>
      <c r="N1" s="39"/>
      <c r="O1" s="45"/>
      <c r="P1" s="45"/>
      <c r="Q1" s="45"/>
      <c r="R1" s="46"/>
      <c r="S1" s="46"/>
      <c r="T1" s="46"/>
      <c r="U1" s="62"/>
      <c r="V1" s="62"/>
      <c r="W1" s="91"/>
    </row>
    <row r="2" spans="1:26" ht="18.75" x14ac:dyDescent="0.2">
      <c r="A2" s="161" t="s">
        <v>47</v>
      </c>
      <c r="B2" s="40"/>
      <c r="C2" s="62"/>
      <c r="D2" s="62"/>
      <c r="E2" s="62"/>
      <c r="F2" s="62"/>
      <c r="G2" s="40"/>
      <c r="H2" s="63"/>
      <c r="I2" s="39"/>
      <c r="J2" s="39"/>
      <c r="K2" s="39"/>
      <c r="L2" s="39"/>
      <c r="M2" s="39"/>
      <c r="N2" s="39"/>
      <c r="O2" s="45"/>
      <c r="P2" s="45"/>
      <c r="Q2" s="40"/>
      <c r="R2" s="40"/>
      <c r="S2" s="46"/>
      <c r="T2" s="46"/>
      <c r="U2" s="62"/>
      <c r="V2" s="62"/>
      <c r="W2" s="91"/>
    </row>
    <row r="3" spans="1:26" x14ac:dyDescent="0.2">
      <c r="A3" s="2"/>
      <c r="B3" s="62"/>
      <c r="C3" s="62"/>
      <c r="D3" s="62"/>
      <c r="E3" s="125" t="s">
        <v>150</v>
      </c>
      <c r="F3" s="124">
        <f>COUNTIF(A9:A56,"WAG")</f>
        <v>0</v>
      </c>
      <c r="G3" s="125"/>
      <c r="H3" s="125"/>
      <c r="I3" s="39"/>
      <c r="J3" s="39"/>
      <c r="K3" s="39"/>
      <c r="L3" s="39"/>
      <c r="M3" s="39"/>
      <c r="N3" s="39"/>
      <c r="O3" s="45"/>
      <c r="P3" s="45"/>
      <c r="Q3" s="126" t="s">
        <v>149</v>
      </c>
      <c r="R3" s="40"/>
      <c r="S3" s="46"/>
      <c r="T3" s="46"/>
      <c r="U3" s="62"/>
      <c r="V3" s="62"/>
      <c r="W3" s="91"/>
    </row>
    <row r="4" spans="1:26" ht="18.75" x14ac:dyDescent="0.3">
      <c r="A4" s="2"/>
      <c r="B4" s="199">
        <f>'Provincial Info'!B11</f>
        <v>0</v>
      </c>
      <c r="C4" s="199"/>
      <c r="D4" s="62"/>
      <c r="E4" s="125" t="s">
        <v>151</v>
      </c>
      <c r="F4" s="124">
        <f>COUNTIF(A58:A99,"MAG")</f>
        <v>0</v>
      </c>
      <c r="G4" s="125"/>
      <c r="H4" s="125"/>
      <c r="I4" s="39"/>
      <c r="J4" s="39"/>
      <c r="K4" s="39"/>
      <c r="L4" s="39"/>
      <c r="M4" s="39"/>
      <c r="N4" s="39"/>
      <c r="O4" s="45"/>
      <c r="P4" s="45"/>
      <c r="Q4" s="123" t="s">
        <v>148</v>
      </c>
      <c r="R4" s="49"/>
      <c r="S4" s="64"/>
      <c r="T4" s="64"/>
      <c r="U4" s="62"/>
      <c r="V4" s="62"/>
      <c r="W4" s="91"/>
    </row>
    <row r="5" spans="1:26" ht="15" customHeight="1" x14ac:dyDescent="0.2">
      <c r="A5" s="2"/>
      <c r="B5" s="65"/>
      <c r="C5" s="65"/>
      <c r="D5" s="65"/>
      <c r="E5" s="162" t="s">
        <v>4</v>
      </c>
      <c r="F5" s="169">
        <f>SUM(F3:F4)</f>
        <v>0</v>
      </c>
      <c r="G5" s="162"/>
      <c r="H5" s="162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92"/>
    </row>
    <row r="6" spans="1:26" ht="15" customHeight="1" x14ac:dyDescent="0.2">
      <c r="A6" s="2"/>
      <c r="B6" s="65"/>
      <c r="C6" s="65"/>
      <c r="D6" s="65"/>
      <c r="E6" s="65"/>
      <c r="F6" s="65"/>
      <c r="G6" s="65"/>
      <c r="H6" s="40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92"/>
    </row>
    <row r="7" spans="1:26" ht="50.25" customHeight="1" x14ac:dyDescent="0.2">
      <c r="A7" s="133" t="s">
        <v>10</v>
      </c>
      <c r="B7" s="7" t="s">
        <v>0</v>
      </c>
      <c r="C7" s="7" t="s">
        <v>90</v>
      </c>
      <c r="D7" s="7" t="s">
        <v>53</v>
      </c>
      <c r="E7" s="7" t="s">
        <v>54</v>
      </c>
      <c r="F7" s="7" t="s">
        <v>57</v>
      </c>
      <c r="G7" s="51" t="s">
        <v>1</v>
      </c>
      <c r="H7" s="51" t="s">
        <v>138</v>
      </c>
      <c r="I7" s="163" t="s">
        <v>143</v>
      </c>
      <c r="J7" s="80" t="s">
        <v>176</v>
      </c>
      <c r="K7" s="80" t="s">
        <v>177</v>
      </c>
      <c r="L7" s="80" t="s">
        <v>178</v>
      </c>
      <c r="M7" s="80" t="s">
        <v>179</v>
      </c>
      <c r="N7" s="51" t="s">
        <v>43</v>
      </c>
      <c r="O7" s="7" t="s">
        <v>93</v>
      </c>
      <c r="P7" s="7" t="s">
        <v>104</v>
      </c>
      <c r="Q7" s="51" t="s">
        <v>55</v>
      </c>
      <c r="R7" s="50" t="s">
        <v>62</v>
      </c>
      <c r="S7" s="50" t="s">
        <v>67</v>
      </c>
      <c r="T7" s="51" t="s">
        <v>56</v>
      </c>
      <c r="U7" s="50" t="s">
        <v>63</v>
      </c>
      <c r="V7" s="50" t="s">
        <v>3</v>
      </c>
      <c r="W7" s="5"/>
    </row>
    <row r="8" spans="1:26" ht="15.75" x14ac:dyDescent="0.2">
      <c r="A8" s="201" t="s">
        <v>113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2"/>
      <c r="W8" s="5"/>
      <c r="Z8" s="5" t="e">
        <f>IF(#REF!=0,#REF!, 0)</f>
        <v>#REF!</v>
      </c>
    </row>
    <row r="9" spans="1:26" x14ac:dyDescent="0.2">
      <c r="A9" s="52" t="str">
        <f t="shared" ref="A9:A56" si="0">IF(C9=0," ","WAG")</f>
        <v xml:space="preserve"> </v>
      </c>
      <c r="B9" s="52" t="str">
        <f t="shared" ref="B9:B15" si="1">IF(C9=0," ",$B$4)</f>
        <v xml:space="preserve"> </v>
      </c>
      <c r="C9" s="53"/>
      <c r="D9" s="53"/>
      <c r="E9" s="54"/>
      <c r="F9" s="54"/>
      <c r="G9" s="66"/>
      <c r="H9" s="54"/>
      <c r="I9" s="53"/>
      <c r="J9" s="53"/>
      <c r="K9" s="53"/>
      <c r="L9" s="53"/>
      <c r="M9" s="53"/>
      <c r="N9" s="53"/>
      <c r="O9" s="53"/>
      <c r="P9" s="53"/>
      <c r="Q9" s="55"/>
      <c r="R9" s="56"/>
      <c r="S9" s="56"/>
      <c r="T9" s="55"/>
      <c r="U9" s="55"/>
      <c r="V9" s="57" t="str">
        <f t="shared" ref="V9:V15" si="2">IF(C9=0," ", IF(I9="yes",0,+T9-Q9))</f>
        <v xml:space="preserve"> </v>
      </c>
      <c r="W9" s="5"/>
      <c r="X9" s="93"/>
      <c r="Z9" s="5" t="e">
        <f>IF(I9=0,#REF!, 0)</f>
        <v>#REF!</v>
      </c>
    </row>
    <row r="10" spans="1:26" x14ac:dyDescent="0.2">
      <c r="A10" s="52" t="str">
        <f t="shared" si="0"/>
        <v xml:space="preserve"> </v>
      </c>
      <c r="B10" s="52" t="str">
        <f t="shared" si="1"/>
        <v xml:space="preserve"> </v>
      </c>
      <c r="C10" s="53"/>
      <c r="D10" s="53"/>
      <c r="E10" s="54"/>
      <c r="F10" s="54"/>
      <c r="G10" s="66"/>
      <c r="H10" s="54"/>
      <c r="I10" s="53"/>
      <c r="J10" s="53"/>
      <c r="K10" s="53"/>
      <c r="L10" s="53"/>
      <c r="M10" s="53"/>
      <c r="N10" s="53"/>
      <c r="O10" s="53"/>
      <c r="P10" s="53"/>
      <c r="Q10" s="55"/>
      <c r="R10" s="56"/>
      <c r="S10" s="56"/>
      <c r="T10" s="55"/>
      <c r="U10" s="55"/>
      <c r="V10" s="57" t="str">
        <f t="shared" si="2"/>
        <v xml:space="preserve"> </v>
      </c>
      <c r="W10" s="5"/>
      <c r="Z10" s="5" t="e">
        <f>IF(I10=0,#REF!, 0)</f>
        <v>#REF!</v>
      </c>
    </row>
    <row r="11" spans="1:26" x14ac:dyDescent="0.2">
      <c r="A11" s="52" t="str">
        <f t="shared" si="0"/>
        <v xml:space="preserve"> </v>
      </c>
      <c r="B11" s="52" t="str">
        <f t="shared" si="1"/>
        <v xml:space="preserve"> </v>
      </c>
      <c r="C11" s="53"/>
      <c r="D11" s="53"/>
      <c r="E11" s="54"/>
      <c r="F11" s="54"/>
      <c r="G11" s="66"/>
      <c r="H11" s="54"/>
      <c r="I11" s="53"/>
      <c r="J11" s="53"/>
      <c r="K11" s="53"/>
      <c r="L11" s="53"/>
      <c r="M11" s="53"/>
      <c r="N11" s="53"/>
      <c r="O11" s="53"/>
      <c r="P11" s="53"/>
      <c r="Q11" s="55"/>
      <c r="R11" s="56"/>
      <c r="S11" s="56"/>
      <c r="T11" s="55"/>
      <c r="U11" s="55"/>
      <c r="V11" s="57" t="str">
        <f t="shared" si="2"/>
        <v xml:space="preserve"> </v>
      </c>
      <c r="W11" s="117" t="s">
        <v>31</v>
      </c>
      <c r="X11" s="117" t="s">
        <v>32</v>
      </c>
      <c r="Z11" s="5" t="e">
        <f>IF(I11=0,#REF!, 0)</f>
        <v>#REF!</v>
      </c>
    </row>
    <row r="12" spans="1:26" x14ac:dyDescent="0.2">
      <c r="A12" s="52" t="str">
        <f t="shared" si="0"/>
        <v xml:space="preserve"> </v>
      </c>
      <c r="B12" s="52" t="str">
        <f t="shared" si="1"/>
        <v xml:space="preserve"> </v>
      </c>
      <c r="C12" s="53"/>
      <c r="D12" s="53"/>
      <c r="E12" s="54"/>
      <c r="F12" s="54"/>
      <c r="G12" s="68"/>
      <c r="H12" s="54"/>
      <c r="I12" s="53"/>
      <c r="J12" s="53"/>
      <c r="K12" s="53"/>
      <c r="L12" s="53"/>
      <c r="M12" s="53"/>
      <c r="N12" s="53"/>
      <c r="O12" s="53"/>
      <c r="P12" s="53"/>
      <c r="Q12" s="55"/>
      <c r="R12" s="56"/>
      <c r="S12" s="56"/>
      <c r="T12" s="55"/>
      <c r="U12" s="55"/>
      <c r="V12" s="57" t="str">
        <f t="shared" si="2"/>
        <v xml:space="preserve"> </v>
      </c>
      <c r="W12" s="47">
        <v>43241</v>
      </c>
      <c r="X12" s="47">
        <v>43246</v>
      </c>
      <c r="Z12" s="5" t="e">
        <f>IF(I12=0,#REF!, 0)</f>
        <v>#REF!</v>
      </c>
    </row>
    <row r="13" spans="1:26" x14ac:dyDescent="0.2">
      <c r="A13" s="52" t="str">
        <f t="shared" si="0"/>
        <v xml:space="preserve"> </v>
      </c>
      <c r="B13" s="52" t="str">
        <f t="shared" si="1"/>
        <v xml:space="preserve"> </v>
      </c>
      <c r="C13" s="53"/>
      <c r="D13" s="53"/>
      <c r="E13" s="54"/>
      <c r="F13" s="54"/>
      <c r="G13" s="69"/>
      <c r="H13" s="70"/>
      <c r="I13" s="53"/>
      <c r="J13" s="53"/>
      <c r="K13" s="53"/>
      <c r="L13" s="53"/>
      <c r="M13" s="53"/>
      <c r="N13" s="53"/>
      <c r="O13" s="53"/>
      <c r="P13" s="53"/>
      <c r="Q13" s="55"/>
      <c r="R13" s="56"/>
      <c r="S13" s="56"/>
      <c r="T13" s="55"/>
      <c r="U13" s="55"/>
      <c r="V13" s="57" t="str">
        <f t="shared" si="2"/>
        <v xml:space="preserve"> </v>
      </c>
      <c r="W13" s="47">
        <v>43242</v>
      </c>
      <c r="X13" s="47">
        <v>43247</v>
      </c>
      <c r="Z13" s="5" t="e">
        <f>IF(I13=0,#REF!, 0)</f>
        <v>#REF!</v>
      </c>
    </row>
    <row r="14" spans="1:26" x14ac:dyDescent="0.2">
      <c r="A14" s="52" t="str">
        <f t="shared" si="0"/>
        <v xml:space="preserve"> </v>
      </c>
      <c r="B14" s="52" t="str">
        <f t="shared" si="1"/>
        <v xml:space="preserve"> </v>
      </c>
      <c r="C14" s="53"/>
      <c r="D14" s="53"/>
      <c r="E14" s="54"/>
      <c r="F14" s="54"/>
      <c r="G14" s="66"/>
      <c r="H14" s="54"/>
      <c r="I14" s="53"/>
      <c r="J14" s="53"/>
      <c r="K14" s="53"/>
      <c r="L14" s="53"/>
      <c r="M14" s="53"/>
      <c r="N14" s="53"/>
      <c r="O14" s="53"/>
      <c r="P14" s="53"/>
      <c r="Q14" s="55"/>
      <c r="R14" s="56"/>
      <c r="S14" s="56"/>
      <c r="T14" s="55"/>
      <c r="U14" s="55"/>
      <c r="V14" s="57" t="str">
        <f t="shared" si="2"/>
        <v xml:space="preserve"> </v>
      </c>
      <c r="W14" s="47">
        <v>43243</v>
      </c>
      <c r="X14" s="47">
        <v>43248</v>
      </c>
      <c r="Z14" s="5" t="e">
        <f>IF(I14=0,#REF!, 0)</f>
        <v>#REF!</v>
      </c>
    </row>
    <row r="15" spans="1:26" x14ac:dyDescent="0.2">
      <c r="A15" s="52" t="str">
        <f t="shared" si="0"/>
        <v xml:space="preserve"> </v>
      </c>
      <c r="B15" s="52" t="str">
        <f t="shared" si="1"/>
        <v xml:space="preserve"> </v>
      </c>
      <c r="C15" s="53"/>
      <c r="D15" s="53"/>
      <c r="E15" s="54"/>
      <c r="F15" s="54"/>
      <c r="G15" s="66"/>
      <c r="H15" s="54"/>
      <c r="I15" s="53"/>
      <c r="J15" s="53"/>
      <c r="K15" s="53"/>
      <c r="L15" s="53"/>
      <c r="M15" s="53"/>
      <c r="N15" s="53"/>
      <c r="O15" s="53"/>
      <c r="P15" s="53"/>
      <c r="Q15" s="55"/>
      <c r="R15" s="56"/>
      <c r="S15" s="56"/>
      <c r="T15" s="55"/>
      <c r="U15" s="55"/>
      <c r="V15" s="57" t="str">
        <f t="shared" si="2"/>
        <v xml:space="preserve"> </v>
      </c>
      <c r="W15" s="5"/>
      <c r="Z15" s="5" t="e">
        <f>IF(I15=0,#REF!, 0)</f>
        <v>#REF!</v>
      </c>
    </row>
    <row r="16" spans="1:26" x14ac:dyDescent="0.2">
      <c r="A16" s="52"/>
      <c r="B16" s="52"/>
      <c r="C16" s="53"/>
      <c r="D16" s="53"/>
      <c r="E16" s="54"/>
      <c r="F16" s="54"/>
      <c r="G16" s="66"/>
      <c r="H16" s="54"/>
      <c r="I16" s="53"/>
      <c r="J16" s="53"/>
      <c r="K16" s="53"/>
      <c r="L16" s="53"/>
      <c r="M16" s="53"/>
      <c r="N16" s="53"/>
      <c r="O16" s="53"/>
      <c r="P16" s="53"/>
      <c r="Q16" s="55"/>
      <c r="R16" s="56"/>
      <c r="S16" s="56"/>
      <c r="T16" s="55"/>
      <c r="U16" s="55"/>
      <c r="V16" s="57"/>
      <c r="W16" s="5"/>
      <c r="Z16" s="5" t="e">
        <f>IF(I27=0,#REF!, 0)</f>
        <v>#REF!</v>
      </c>
    </row>
    <row r="17" spans="1:26" x14ac:dyDescent="0.2">
      <c r="A17" s="52"/>
      <c r="B17" s="52"/>
      <c r="C17" s="53"/>
      <c r="D17" s="53"/>
      <c r="E17" s="54"/>
      <c r="F17" s="54"/>
      <c r="G17" s="66"/>
      <c r="H17" s="54"/>
      <c r="I17" s="53"/>
      <c r="J17" s="53"/>
      <c r="K17" s="53"/>
      <c r="L17" s="53"/>
      <c r="M17" s="53"/>
      <c r="N17" s="53"/>
      <c r="O17" s="53"/>
      <c r="P17" s="53"/>
      <c r="Q17" s="55"/>
      <c r="R17" s="56"/>
      <c r="S17" s="56"/>
      <c r="T17" s="55"/>
      <c r="U17" s="55"/>
      <c r="V17" s="57"/>
      <c r="W17" s="5"/>
      <c r="Z17" s="5" t="e">
        <f>IF(I38=0,#REF!, 0)</f>
        <v>#REF!</v>
      </c>
    </row>
    <row r="18" spans="1:26" x14ac:dyDescent="0.2">
      <c r="A18" s="52"/>
      <c r="B18" s="52"/>
      <c r="C18" s="53"/>
      <c r="D18" s="53"/>
      <c r="E18" s="54"/>
      <c r="F18" s="54"/>
      <c r="G18" s="66"/>
      <c r="H18" s="54"/>
      <c r="I18" s="53"/>
      <c r="J18" s="53"/>
      <c r="K18" s="53"/>
      <c r="L18" s="53"/>
      <c r="M18" s="53"/>
      <c r="N18" s="53"/>
      <c r="O18" s="53"/>
      <c r="P18" s="53"/>
      <c r="Q18" s="55"/>
      <c r="R18" s="56"/>
      <c r="S18" s="56"/>
      <c r="T18" s="55"/>
      <c r="U18" s="55"/>
      <c r="V18" s="57"/>
      <c r="W18" s="5"/>
      <c r="Z18" s="5" t="e">
        <f>IF(I39=0,#REF!, 0)</f>
        <v>#REF!</v>
      </c>
    </row>
    <row r="19" spans="1:26" x14ac:dyDescent="0.2">
      <c r="A19" s="52"/>
      <c r="B19" s="52"/>
      <c r="C19" s="53"/>
      <c r="D19" s="53"/>
      <c r="E19" s="54"/>
      <c r="F19" s="54"/>
      <c r="G19" s="66"/>
      <c r="H19" s="54"/>
      <c r="I19" s="53"/>
      <c r="J19" s="53"/>
      <c r="K19" s="53"/>
      <c r="L19" s="53"/>
      <c r="M19" s="53"/>
      <c r="N19" s="53"/>
      <c r="O19" s="53"/>
      <c r="P19" s="53"/>
      <c r="Q19" s="55"/>
      <c r="R19" s="56"/>
      <c r="S19" s="56"/>
      <c r="T19" s="55"/>
      <c r="U19" s="55"/>
      <c r="V19" s="57"/>
      <c r="W19" s="5"/>
      <c r="Z19" s="5" t="e">
        <f>IF(I40=0,#REF!, 0)</f>
        <v>#REF!</v>
      </c>
    </row>
    <row r="20" spans="1:26" x14ac:dyDescent="0.2">
      <c r="A20" s="52"/>
      <c r="B20" s="52"/>
      <c r="C20" s="53"/>
      <c r="D20" s="53"/>
      <c r="E20" s="54"/>
      <c r="F20" s="54"/>
      <c r="G20" s="66"/>
      <c r="H20" s="54"/>
      <c r="I20" s="53"/>
      <c r="J20" s="53"/>
      <c r="K20" s="53"/>
      <c r="L20" s="53"/>
      <c r="M20" s="53"/>
      <c r="N20" s="53"/>
      <c r="O20" s="53"/>
      <c r="P20" s="53"/>
      <c r="Q20" s="55"/>
      <c r="R20" s="56"/>
      <c r="S20" s="56"/>
      <c r="T20" s="55"/>
      <c r="U20" s="55"/>
      <c r="V20" s="57"/>
      <c r="W20" s="5"/>
      <c r="Z20" s="5" t="e">
        <f>IF(I41=0,#REF!, 0)</f>
        <v>#REF!</v>
      </c>
    </row>
    <row r="21" spans="1:26" x14ac:dyDescent="0.2">
      <c r="A21" s="52"/>
      <c r="B21" s="52"/>
      <c r="C21" s="53"/>
      <c r="D21" s="53"/>
      <c r="E21" s="54"/>
      <c r="F21" s="54"/>
      <c r="G21" s="66"/>
      <c r="H21" s="54"/>
      <c r="I21" s="53"/>
      <c r="J21" s="53"/>
      <c r="K21" s="53"/>
      <c r="L21" s="53"/>
      <c r="M21" s="53"/>
      <c r="N21" s="53"/>
      <c r="O21" s="53"/>
      <c r="P21" s="53"/>
      <c r="Q21" s="55"/>
      <c r="R21" s="56"/>
      <c r="S21" s="56"/>
      <c r="T21" s="55"/>
      <c r="U21" s="55"/>
      <c r="V21" s="57"/>
      <c r="W21" s="5"/>
      <c r="Z21" s="5" t="e">
        <f>IF(I42=0,#REF!, 0)</f>
        <v>#REF!</v>
      </c>
    </row>
    <row r="22" spans="1:26" x14ac:dyDescent="0.2">
      <c r="A22" s="52"/>
      <c r="B22" s="52"/>
      <c r="C22" s="53"/>
      <c r="D22" s="53"/>
      <c r="E22" s="54"/>
      <c r="F22" s="54"/>
      <c r="G22" s="66"/>
      <c r="H22" s="54"/>
      <c r="I22" s="53"/>
      <c r="J22" s="53"/>
      <c r="K22" s="53"/>
      <c r="L22" s="53"/>
      <c r="M22" s="53"/>
      <c r="N22" s="53"/>
      <c r="O22" s="53"/>
      <c r="P22" s="53"/>
      <c r="Q22" s="55"/>
      <c r="R22" s="56"/>
      <c r="S22" s="56"/>
      <c r="T22" s="55"/>
      <c r="U22" s="55"/>
      <c r="V22" s="57"/>
      <c r="W22" s="5"/>
      <c r="Z22" s="5" t="e">
        <f>IF(I43=0,#REF!, 0)</f>
        <v>#REF!</v>
      </c>
    </row>
    <row r="23" spans="1:26" x14ac:dyDescent="0.2">
      <c r="A23" s="52"/>
      <c r="B23" s="52"/>
      <c r="C23" s="53"/>
      <c r="D23" s="53"/>
      <c r="E23" s="54"/>
      <c r="F23" s="54"/>
      <c r="G23" s="66"/>
      <c r="H23" s="54"/>
      <c r="I23" s="53"/>
      <c r="J23" s="53"/>
      <c r="K23" s="53"/>
      <c r="L23" s="53"/>
      <c r="M23" s="53"/>
      <c r="N23" s="53"/>
      <c r="O23" s="53"/>
      <c r="P23" s="53"/>
      <c r="Q23" s="55"/>
      <c r="R23" s="56"/>
      <c r="S23" s="56"/>
      <c r="T23" s="55"/>
      <c r="U23" s="55"/>
      <c r="V23" s="57"/>
      <c r="W23" s="5"/>
      <c r="Z23" s="5" t="e">
        <f>IF(I44=0,#REF!, 0)</f>
        <v>#REF!</v>
      </c>
    </row>
    <row r="24" spans="1:26" x14ac:dyDescent="0.2">
      <c r="A24" s="52"/>
      <c r="B24" s="52"/>
      <c r="C24" s="53"/>
      <c r="D24" s="53"/>
      <c r="E24" s="54"/>
      <c r="F24" s="54"/>
      <c r="G24" s="66"/>
      <c r="H24" s="54"/>
      <c r="I24" s="53"/>
      <c r="J24" s="53"/>
      <c r="K24" s="53"/>
      <c r="L24" s="53"/>
      <c r="M24" s="53"/>
      <c r="N24" s="53"/>
      <c r="O24" s="53"/>
      <c r="P24" s="53"/>
      <c r="Q24" s="55"/>
      <c r="R24" s="56"/>
      <c r="S24" s="56"/>
      <c r="T24" s="55"/>
      <c r="U24" s="55"/>
      <c r="V24" s="57"/>
      <c r="W24" s="5"/>
      <c r="Z24" s="5" t="e">
        <f>IF(I45=0,#REF!, 0)</f>
        <v>#REF!</v>
      </c>
    </row>
    <row r="25" spans="1:26" x14ac:dyDescent="0.2">
      <c r="A25" s="52"/>
      <c r="B25" s="52"/>
      <c r="C25" s="53"/>
      <c r="D25" s="53"/>
      <c r="E25" s="54"/>
      <c r="F25" s="54"/>
      <c r="G25" s="66"/>
      <c r="H25" s="54"/>
      <c r="I25" s="53"/>
      <c r="J25" s="53"/>
      <c r="K25" s="53"/>
      <c r="L25" s="53"/>
      <c r="M25" s="53"/>
      <c r="N25" s="53"/>
      <c r="O25" s="53"/>
      <c r="P25" s="53"/>
      <c r="Q25" s="55"/>
      <c r="R25" s="56"/>
      <c r="S25" s="56"/>
      <c r="T25" s="55"/>
      <c r="U25" s="55"/>
      <c r="V25" s="57"/>
      <c r="W25" s="5"/>
      <c r="Z25" s="5" t="e">
        <f>IF(I46=0,#REF!, 0)</f>
        <v>#REF!</v>
      </c>
    </row>
    <row r="26" spans="1:26" x14ac:dyDescent="0.2">
      <c r="A26" s="52"/>
      <c r="B26" s="52"/>
      <c r="C26" s="53"/>
      <c r="D26" s="53"/>
      <c r="E26" s="54"/>
      <c r="F26" s="54"/>
      <c r="G26" s="66"/>
      <c r="H26" s="54"/>
      <c r="I26" s="53"/>
      <c r="J26" s="53"/>
      <c r="K26" s="53"/>
      <c r="L26" s="53"/>
      <c r="M26" s="53"/>
      <c r="N26" s="53"/>
      <c r="O26" s="53"/>
      <c r="P26" s="53"/>
      <c r="Q26" s="55"/>
      <c r="R26" s="56"/>
      <c r="S26" s="56"/>
      <c r="T26" s="55"/>
      <c r="U26" s="55"/>
      <c r="V26" s="57"/>
      <c r="W26" s="5"/>
      <c r="Z26" s="5" t="e">
        <f>IF(I47=0,#REF!, 0)</f>
        <v>#REF!</v>
      </c>
    </row>
    <row r="27" spans="1:26" x14ac:dyDescent="0.2">
      <c r="A27" s="52" t="str">
        <f t="shared" si="0"/>
        <v xml:space="preserve"> </v>
      </c>
      <c r="B27" s="52" t="str">
        <f>IF(C27=0," ",$B$4)</f>
        <v xml:space="preserve"> </v>
      </c>
      <c r="C27" s="53"/>
      <c r="D27" s="53"/>
      <c r="E27" s="54"/>
      <c r="F27" s="54"/>
      <c r="G27" s="66"/>
      <c r="H27" s="54"/>
      <c r="I27" s="53"/>
      <c r="J27" s="53"/>
      <c r="K27" s="53"/>
      <c r="L27" s="53"/>
      <c r="M27" s="53"/>
      <c r="N27" s="53"/>
      <c r="O27" s="53"/>
      <c r="P27" s="53"/>
      <c r="Q27" s="55"/>
      <c r="R27" s="56"/>
      <c r="S27" s="56"/>
      <c r="T27" s="55"/>
      <c r="U27" s="55"/>
      <c r="V27" s="57" t="str">
        <f>IF(C27=0," ", IF(I27="yes",0,+T27-Q27))</f>
        <v xml:space="preserve"> </v>
      </c>
      <c r="W27" s="5"/>
      <c r="Z27" s="5" t="e">
        <f>IF(I48=0,#REF!, 0)</f>
        <v>#REF!</v>
      </c>
    </row>
    <row r="28" spans="1:26" x14ac:dyDescent="0.2">
      <c r="A28" s="52" t="str">
        <f t="shared" si="0"/>
        <v xml:space="preserve"> </v>
      </c>
      <c r="B28" s="52"/>
      <c r="C28" s="53"/>
      <c r="D28" s="53"/>
      <c r="E28" s="54"/>
      <c r="F28" s="54"/>
      <c r="G28" s="66"/>
      <c r="H28" s="54"/>
      <c r="I28" s="53"/>
      <c r="J28" s="53"/>
      <c r="K28" s="53"/>
      <c r="L28" s="53"/>
      <c r="M28" s="53"/>
      <c r="N28" s="53"/>
      <c r="O28" s="53"/>
      <c r="P28" s="53"/>
      <c r="Q28" s="55"/>
      <c r="R28" s="56"/>
      <c r="S28" s="56"/>
      <c r="T28" s="55"/>
      <c r="U28" s="55"/>
      <c r="V28" s="57"/>
      <c r="W28" s="5"/>
      <c r="Z28" s="5" t="e">
        <f>IF(I49=0,#REF!, 0)</f>
        <v>#REF!</v>
      </c>
    </row>
    <row r="29" spans="1:26" x14ac:dyDescent="0.2">
      <c r="A29" s="52" t="str">
        <f t="shared" si="0"/>
        <v xml:space="preserve"> </v>
      </c>
      <c r="B29" s="52"/>
      <c r="C29" s="53"/>
      <c r="D29" s="53"/>
      <c r="E29" s="54"/>
      <c r="F29" s="54"/>
      <c r="G29" s="66"/>
      <c r="H29" s="54"/>
      <c r="I29" s="53"/>
      <c r="J29" s="53"/>
      <c r="K29" s="53"/>
      <c r="L29" s="53"/>
      <c r="M29" s="53"/>
      <c r="N29" s="53"/>
      <c r="O29" s="53"/>
      <c r="P29" s="53"/>
      <c r="Q29" s="55"/>
      <c r="R29" s="56"/>
      <c r="S29" s="56"/>
      <c r="T29" s="55"/>
      <c r="U29" s="55"/>
      <c r="V29" s="57"/>
      <c r="W29" s="5"/>
      <c r="Z29" s="5" t="e">
        <f>IF(I50=0,#REF!, 0)</f>
        <v>#REF!</v>
      </c>
    </row>
    <row r="30" spans="1:26" x14ac:dyDescent="0.2">
      <c r="A30" s="52" t="str">
        <f t="shared" si="0"/>
        <v xml:space="preserve"> </v>
      </c>
      <c r="B30" s="52"/>
      <c r="C30" s="53"/>
      <c r="D30" s="53"/>
      <c r="E30" s="54"/>
      <c r="F30" s="54"/>
      <c r="G30" s="66"/>
      <c r="H30" s="54"/>
      <c r="I30" s="53"/>
      <c r="J30" s="53"/>
      <c r="K30" s="53"/>
      <c r="L30" s="53"/>
      <c r="M30" s="53"/>
      <c r="N30" s="53"/>
      <c r="O30" s="53"/>
      <c r="P30" s="53"/>
      <c r="Q30" s="55"/>
      <c r="R30" s="56"/>
      <c r="S30" s="56"/>
      <c r="T30" s="55"/>
      <c r="U30" s="55"/>
      <c r="V30" s="57"/>
      <c r="W30" s="5"/>
      <c r="Z30" s="5" t="e">
        <f>IF(I51=0,#REF!, 0)</f>
        <v>#REF!</v>
      </c>
    </row>
    <row r="31" spans="1:26" x14ac:dyDescent="0.2">
      <c r="A31" s="52" t="str">
        <f t="shared" si="0"/>
        <v xml:space="preserve"> </v>
      </c>
      <c r="B31" s="52"/>
      <c r="C31" s="53"/>
      <c r="D31" s="53"/>
      <c r="E31" s="54"/>
      <c r="F31" s="54"/>
      <c r="G31" s="66"/>
      <c r="H31" s="54"/>
      <c r="I31" s="53"/>
      <c r="J31" s="53"/>
      <c r="K31" s="53"/>
      <c r="L31" s="53"/>
      <c r="M31" s="53"/>
      <c r="N31" s="53"/>
      <c r="O31" s="53"/>
      <c r="P31" s="53"/>
      <c r="Q31" s="55"/>
      <c r="R31" s="56"/>
      <c r="S31" s="56"/>
      <c r="T31" s="55"/>
      <c r="U31" s="55"/>
      <c r="V31" s="57"/>
      <c r="W31" s="5"/>
      <c r="Z31" s="5" t="e">
        <f>IF(I52=0,#REF!, 0)</f>
        <v>#REF!</v>
      </c>
    </row>
    <row r="32" spans="1:26" x14ac:dyDescent="0.2">
      <c r="A32" s="52" t="str">
        <f t="shared" si="0"/>
        <v xml:space="preserve"> </v>
      </c>
      <c r="B32" s="52"/>
      <c r="C32" s="53"/>
      <c r="D32" s="53"/>
      <c r="E32" s="54"/>
      <c r="F32" s="54"/>
      <c r="G32" s="66"/>
      <c r="H32" s="54"/>
      <c r="I32" s="53"/>
      <c r="J32" s="53"/>
      <c r="K32" s="53"/>
      <c r="L32" s="53"/>
      <c r="M32" s="53"/>
      <c r="N32" s="53"/>
      <c r="O32" s="53"/>
      <c r="P32" s="53"/>
      <c r="Q32" s="55"/>
      <c r="R32" s="56"/>
      <c r="S32" s="56"/>
      <c r="T32" s="55"/>
      <c r="U32" s="55"/>
      <c r="V32" s="57"/>
      <c r="W32" s="5"/>
      <c r="Z32" s="5" t="e">
        <f>IF(I53=0,#REF!, 0)</f>
        <v>#REF!</v>
      </c>
    </row>
    <row r="33" spans="1:25" x14ac:dyDescent="0.2">
      <c r="A33" s="52" t="str">
        <f t="shared" si="0"/>
        <v xml:space="preserve"> </v>
      </c>
      <c r="B33" s="52"/>
      <c r="C33" s="53"/>
      <c r="D33" s="53"/>
      <c r="E33" s="54"/>
      <c r="F33" s="54"/>
      <c r="G33" s="66"/>
      <c r="H33" s="54"/>
      <c r="I33" s="53"/>
      <c r="J33" s="53"/>
      <c r="K33" s="53"/>
      <c r="L33" s="53"/>
      <c r="M33" s="53"/>
      <c r="N33" s="53"/>
      <c r="O33" s="53"/>
      <c r="P33" s="53"/>
      <c r="Q33" s="55"/>
      <c r="R33" s="56"/>
      <c r="S33" s="56"/>
      <c r="T33" s="55"/>
      <c r="U33" s="55"/>
      <c r="V33" s="57"/>
      <c r="W33" s="5"/>
    </row>
    <row r="34" spans="1:25" x14ac:dyDescent="0.2">
      <c r="A34" s="52" t="str">
        <f t="shared" si="0"/>
        <v xml:space="preserve"> </v>
      </c>
      <c r="B34" s="52"/>
      <c r="C34" s="53"/>
      <c r="D34" s="53"/>
      <c r="E34" s="54"/>
      <c r="F34" s="54"/>
      <c r="G34" s="66"/>
      <c r="H34" s="54"/>
      <c r="I34" s="53"/>
      <c r="J34" s="53"/>
      <c r="K34" s="53"/>
      <c r="L34" s="53"/>
      <c r="M34" s="53"/>
      <c r="N34" s="53"/>
      <c r="O34" s="53"/>
      <c r="P34" s="53"/>
      <c r="Q34" s="55"/>
      <c r="R34" s="56"/>
      <c r="S34" s="56"/>
      <c r="T34" s="55"/>
      <c r="U34" s="55"/>
      <c r="V34" s="57"/>
      <c r="W34" s="5"/>
    </row>
    <row r="35" spans="1:25" x14ac:dyDescent="0.2">
      <c r="A35" s="52" t="str">
        <f t="shared" si="0"/>
        <v xml:space="preserve"> </v>
      </c>
      <c r="B35" s="52"/>
      <c r="C35" s="53"/>
      <c r="D35" s="53"/>
      <c r="E35" s="54"/>
      <c r="F35" s="54"/>
      <c r="G35" s="66"/>
      <c r="H35" s="54"/>
      <c r="I35" s="53"/>
      <c r="J35" s="53"/>
      <c r="K35" s="53"/>
      <c r="L35" s="53"/>
      <c r="M35" s="53"/>
      <c r="N35" s="53"/>
      <c r="O35" s="53"/>
      <c r="P35" s="53"/>
      <c r="Q35" s="55"/>
      <c r="R35" s="56"/>
      <c r="S35" s="56"/>
      <c r="T35" s="55"/>
      <c r="U35" s="55"/>
      <c r="V35" s="57"/>
      <c r="W35" s="5"/>
    </row>
    <row r="36" spans="1:25" x14ac:dyDescent="0.2">
      <c r="A36" s="52" t="str">
        <f t="shared" si="0"/>
        <v xml:space="preserve"> </v>
      </c>
      <c r="B36" s="52"/>
      <c r="C36" s="53"/>
      <c r="D36" s="53"/>
      <c r="E36" s="54"/>
      <c r="F36" s="54"/>
      <c r="G36" s="66"/>
      <c r="H36" s="54"/>
      <c r="I36" s="53"/>
      <c r="J36" s="53"/>
      <c r="K36" s="53"/>
      <c r="L36" s="53"/>
      <c r="M36" s="53"/>
      <c r="N36" s="53"/>
      <c r="O36" s="53"/>
      <c r="P36" s="53"/>
      <c r="Q36" s="55"/>
      <c r="R36" s="56"/>
      <c r="S36" s="56"/>
      <c r="T36" s="55"/>
      <c r="U36" s="55"/>
      <c r="V36" s="57"/>
      <c r="W36" s="5"/>
    </row>
    <row r="37" spans="1:25" x14ac:dyDescent="0.2">
      <c r="A37" s="52" t="str">
        <f t="shared" si="0"/>
        <v xml:space="preserve"> </v>
      </c>
      <c r="B37" s="52"/>
      <c r="C37" s="53"/>
      <c r="D37" s="53"/>
      <c r="E37" s="54"/>
      <c r="F37" s="54"/>
      <c r="G37" s="66"/>
      <c r="H37" s="54"/>
      <c r="I37" s="53"/>
      <c r="J37" s="53"/>
      <c r="K37" s="53"/>
      <c r="L37" s="53"/>
      <c r="M37" s="53"/>
      <c r="N37" s="53"/>
      <c r="O37" s="53"/>
      <c r="P37" s="53"/>
      <c r="Q37" s="55"/>
      <c r="R37" s="56"/>
      <c r="S37" s="56"/>
      <c r="T37" s="55"/>
      <c r="U37" s="55"/>
      <c r="V37" s="57"/>
      <c r="W37" s="5"/>
    </row>
    <row r="38" spans="1:25" x14ac:dyDescent="0.2">
      <c r="A38" s="52" t="str">
        <f t="shared" si="0"/>
        <v xml:space="preserve"> </v>
      </c>
      <c r="B38" s="52" t="str">
        <f t="shared" ref="B38:B53" si="3">IF(C38=0," ",$B$4)</f>
        <v xml:space="preserve"> </v>
      </c>
      <c r="C38" s="53"/>
      <c r="D38" s="53"/>
      <c r="E38" s="54"/>
      <c r="F38" s="54"/>
      <c r="G38" s="66"/>
      <c r="H38" s="54"/>
      <c r="I38" s="53"/>
      <c r="J38" s="53"/>
      <c r="K38" s="53"/>
      <c r="L38" s="53"/>
      <c r="M38" s="53"/>
      <c r="N38" s="53"/>
      <c r="O38" s="53"/>
      <c r="P38" s="53"/>
      <c r="Q38" s="55"/>
      <c r="R38" s="56"/>
      <c r="S38" s="56"/>
      <c r="T38" s="55"/>
      <c r="U38" s="55"/>
      <c r="V38" s="57" t="str">
        <f t="shared" ref="V38:V53" si="4">IF(C38=0," ", IF(I38="yes",0,+T38-Q38))</f>
        <v xml:space="preserve"> </v>
      </c>
      <c r="W38" s="5"/>
      <c r="X38" s="43"/>
      <c r="Y38" s="43"/>
    </row>
    <row r="39" spans="1:25" x14ac:dyDescent="0.2">
      <c r="A39" s="52" t="str">
        <f t="shared" si="0"/>
        <v xml:space="preserve"> </v>
      </c>
      <c r="B39" s="52" t="str">
        <f t="shared" si="3"/>
        <v xml:space="preserve"> </v>
      </c>
      <c r="C39" s="53"/>
      <c r="D39" s="53"/>
      <c r="E39" s="54"/>
      <c r="F39" s="54"/>
      <c r="G39" s="66"/>
      <c r="H39" s="54"/>
      <c r="I39" s="53"/>
      <c r="J39" s="53"/>
      <c r="K39" s="53"/>
      <c r="L39" s="53"/>
      <c r="M39" s="53"/>
      <c r="N39" s="53"/>
      <c r="O39" s="53"/>
      <c r="P39" s="53"/>
      <c r="Q39" s="55"/>
      <c r="R39" s="56"/>
      <c r="S39" s="56"/>
      <c r="T39" s="55"/>
      <c r="U39" s="55"/>
      <c r="V39" s="57" t="str">
        <f t="shared" si="4"/>
        <v xml:space="preserve"> </v>
      </c>
      <c r="W39" s="5"/>
      <c r="X39" s="43"/>
      <c r="Y39" s="43"/>
    </row>
    <row r="40" spans="1:25" x14ac:dyDescent="0.2">
      <c r="A40" s="52" t="str">
        <f t="shared" si="0"/>
        <v xml:space="preserve"> </v>
      </c>
      <c r="B40" s="52" t="str">
        <f t="shared" si="3"/>
        <v xml:space="preserve"> </v>
      </c>
      <c r="C40" s="53"/>
      <c r="D40" s="53"/>
      <c r="E40" s="54"/>
      <c r="F40" s="54"/>
      <c r="G40" s="66"/>
      <c r="H40" s="54"/>
      <c r="I40" s="53"/>
      <c r="J40" s="53"/>
      <c r="K40" s="53"/>
      <c r="L40" s="53"/>
      <c r="M40" s="53"/>
      <c r="N40" s="53"/>
      <c r="O40" s="53"/>
      <c r="P40" s="53"/>
      <c r="Q40" s="55"/>
      <c r="R40" s="56"/>
      <c r="S40" s="56"/>
      <c r="T40" s="55"/>
      <c r="U40" s="55"/>
      <c r="V40" s="57" t="str">
        <f t="shared" si="4"/>
        <v xml:space="preserve"> </v>
      </c>
      <c r="W40" s="5"/>
      <c r="X40" s="43"/>
      <c r="Y40" s="43"/>
    </row>
    <row r="41" spans="1:25" x14ac:dyDescent="0.2">
      <c r="A41" s="52" t="str">
        <f t="shared" si="0"/>
        <v xml:space="preserve"> </v>
      </c>
      <c r="B41" s="52" t="str">
        <f t="shared" si="3"/>
        <v xml:space="preserve"> </v>
      </c>
      <c r="C41" s="53"/>
      <c r="D41" s="53"/>
      <c r="E41" s="54"/>
      <c r="F41" s="54"/>
      <c r="G41" s="66"/>
      <c r="H41" s="54"/>
      <c r="I41" s="53"/>
      <c r="J41" s="53"/>
      <c r="K41" s="53"/>
      <c r="L41" s="53"/>
      <c r="M41" s="53"/>
      <c r="N41" s="53"/>
      <c r="O41" s="53"/>
      <c r="P41" s="53"/>
      <c r="Q41" s="55"/>
      <c r="R41" s="56"/>
      <c r="S41" s="56"/>
      <c r="T41" s="55"/>
      <c r="U41" s="55"/>
      <c r="V41" s="57" t="str">
        <f t="shared" si="4"/>
        <v xml:space="preserve"> </v>
      </c>
      <c r="W41" s="5"/>
      <c r="X41" s="43"/>
      <c r="Y41" s="43"/>
    </row>
    <row r="42" spans="1:25" x14ac:dyDescent="0.2">
      <c r="A42" s="52" t="str">
        <f t="shared" si="0"/>
        <v xml:space="preserve"> </v>
      </c>
      <c r="B42" s="52" t="str">
        <f t="shared" si="3"/>
        <v xml:space="preserve"> </v>
      </c>
      <c r="C42" s="53"/>
      <c r="D42" s="53"/>
      <c r="E42" s="54"/>
      <c r="F42" s="54"/>
      <c r="G42" s="66"/>
      <c r="H42" s="54"/>
      <c r="I42" s="53"/>
      <c r="J42" s="53"/>
      <c r="K42" s="53"/>
      <c r="L42" s="53"/>
      <c r="M42" s="53"/>
      <c r="N42" s="53"/>
      <c r="O42" s="53"/>
      <c r="P42" s="53"/>
      <c r="Q42" s="55"/>
      <c r="R42" s="56"/>
      <c r="S42" s="56"/>
      <c r="T42" s="55"/>
      <c r="U42" s="55"/>
      <c r="V42" s="57" t="str">
        <f t="shared" si="4"/>
        <v xml:space="preserve"> </v>
      </c>
      <c r="W42" s="5"/>
    </row>
    <row r="43" spans="1:25" x14ac:dyDescent="0.2">
      <c r="A43" s="52" t="str">
        <f t="shared" si="0"/>
        <v xml:space="preserve"> </v>
      </c>
      <c r="B43" s="52" t="str">
        <f t="shared" si="3"/>
        <v xml:space="preserve"> </v>
      </c>
      <c r="C43" s="53"/>
      <c r="D43" s="53"/>
      <c r="E43" s="54"/>
      <c r="F43" s="54"/>
      <c r="G43" s="66"/>
      <c r="H43" s="54"/>
      <c r="I43" s="53"/>
      <c r="J43" s="53"/>
      <c r="K43" s="53"/>
      <c r="L43" s="53"/>
      <c r="M43" s="53"/>
      <c r="N43" s="53"/>
      <c r="O43" s="53"/>
      <c r="P43" s="53"/>
      <c r="Q43" s="55"/>
      <c r="R43" s="56"/>
      <c r="S43" s="56"/>
      <c r="T43" s="55"/>
      <c r="U43" s="55"/>
      <c r="V43" s="57" t="str">
        <f t="shared" si="4"/>
        <v xml:space="preserve"> </v>
      </c>
      <c r="W43" s="5"/>
    </row>
    <row r="44" spans="1:25" x14ac:dyDescent="0.2">
      <c r="A44" s="52" t="str">
        <f t="shared" si="0"/>
        <v xml:space="preserve"> </v>
      </c>
      <c r="B44" s="52" t="str">
        <f t="shared" si="3"/>
        <v xml:space="preserve"> </v>
      </c>
      <c r="C44" s="53"/>
      <c r="D44" s="53"/>
      <c r="E44" s="54"/>
      <c r="F44" s="54"/>
      <c r="G44" s="66"/>
      <c r="H44" s="54"/>
      <c r="I44" s="53"/>
      <c r="J44" s="53"/>
      <c r="K44" s="53"/>
      <c r="L44" s="53"/>
      <c r="M44" s="53"/>
      <c r="N44" s="53"/>
      <c r="O44" s="53"/>
      <c r="P44" s="53"/>
      <c r="Q44" s="55"/>
      <c r="R44" s="56"/>
      <c r="S44" s="56"/>
      <c r="T44" s="55"/>
      <c r="U44" s="55"/>
      <c r="V44" s="57" t="str">
        <f t="shared" si="4"/>
        <v xml:space="preserve"> </v>
      </c>
      <c r="W44" s="5"/>
      <c r="X44" s="5" t="s">
        <v>25</v>
      </c>
      <c r="Y44" s="5">
        <f>COUNTIF(V9:V98,1)</f>
        <v>0</v>
      </c>
    </row>
    <row r="45" spans="1:25" x14ac:dyDescent="0.2">
      <c r="A45" s="52" t="str">
        <f t="shared" si="0"/>
        <v xml:space="preserve"> </v>
      </c>
      <c r="B45" s="52" t="str">
        <f t="shared" si="3"/>
        <v xml:space="preserve"> </v>
      </c>
      <c r="C45" s="53"/>
      <c r="D45" s="53"/>
      <c r="E45" s="54"/>
      <c r="F45" s="54"/>
      <c r="G45" s="66"/>
      <c r="H45" s="54"/>
      <c r="I45" s="53"/>
      <c r="J45" s="53"/>
      <c r="K45" s="53"/>
      <c r="L45" s="53"/>
      <c r="M45" s="53"/>
      <c r="N45" s="53"/>
      <c r="O45" s="53"/>
      <c r="P45" s="53"/>
      <c r="Q45" s="55"/>
      <c r="R45" s="56"/>
      <c r="S45" s="56"/>
      <c r="T45" s="55"/>
      <c r="U45" s="55"/>
      <c r="V45" s="57" t="str">
        <f t="shared" si="4"/>
        <v xml:space="preserve"> </v>
      </c>
      <c r="W45" s="5"/>
      <c r="X45" s="5" t="s">
        <v>26</v>
      </c>
      <c r="Y45" s="5">
        <f>COUNTIF(V9:V98,2)</f>
        <v>0</v>
      </c>
    </row>
    <row r="46" spans="1:25" x14ac:dyDescent="0.2">
      <c r="A46" s="52" t="str">
        <f t="shared" si="0"/>
        <v xml:space="preserve"> </v>
      </c>
      <c r="B46" s="52" t="str">
        <f t="shared" si="3"/>
        <v xml:space="preserve"> </v>
      </c>
      <c r="C46" s="53"/>
      <c r="D46" s="53"/>
      <c r="E46" s="54"/>
      <c r="F46" s="54"/>
      <c r="G46" s="66"/>
      <c r="H46" s="54"/>
      <c r="I46" s="53"/>
      <c r="J46" s="53"/>
      <c r="K46" s="53"/>
      <c r="L46" s="53"/>
      <c r="M46" s="53"/>
      <c r="N46" s="53"/>
      <c r="O46" s="53"/>
      <c r="P46" s="53"/>
      <c r="Q46" s="55"/>
      <c r="R46" s="56"/>
      <c r="S46" s="56"/>
      <c r="T46" s="55"/>
      <c r="U46" s="55"/>
      <c r="V46" s="57" t="str">
        <f t="shared" si="4"/>
        <v xml:space="preserve"> </v>
      </c>
      <c r="W46" s="5"/>
      <c r="X46" s="5" t="s">
        <v>5</v>
      </c>
      <c r="Y46" s="5">
        <f>COUNTIF(V9:V99,3)</f>
        <v>0</v>
      </c>
    </row>
    <row r="47" spans="1:25" x14ac:dyDescent="0.2">
      <c r="A47" s="52" t="str">
        <f t="shared" si="0"/>
        <v xml:space="preserve"> </v>
      </c>
      <c r="B47" s="52" t="str">
        <f t="shared" si="3"/>
        <v xml:space="preserve"> </v>
      </c>
      <c r="C47" s="53"/>
      <c r="D47" s="53"/>
      <c r="E47" s="54"/>
      <c r="F47" s="54"/>
      <c r="G47" s="66"/>
      <c r="H47" s="54"/>
      <c r="I47" s="53"/>
      <c r="J47" s="53"/>
      <c r="K47" s="53"/>
      <c r="L47" s="53"/>
      <c r="M47" s="53"/>
      <c r="N47" s="53"/>
      <c r="O47" s="53"/>
      <c r="P47" s="53"/>
      <c r="Q47" s="55"/>
      <c r="R47" s="56"/>
      <c r="S47" s="56"/>
      <c r="T47" s="55"/>
      <c r="U47" s="55"/>
      <c r="V47" s="57" t="str">
        <f t="shared" si="4"/>
        <v xml:space="preserve"> </v>
      </c>
      <c r="W47" s="5"/>
      <c r="X47" s="5" t="s">
        <v>101</v>
      </c>
      <c r="Y47" s="5">
        <f>COUNTIF(V$9:V$100,4)</f>
        <v>0</v>
      </c>
    </row>
    <row r="48" spans="1:25" x14ac:dyDescent="0.2">
      <c r="A48" s="52" t="str">
        <f t="shared" si="0"/>
        <v xml:space="preserve"> </v>
      </c>
      <c r="B48" s="52" t="str">
        <f t="shared" si="3"/>
        <v xml:space="preserve"> </v>
      </c>
      <c r="C48" s="53"/>
      <c r="D48" s="53"/>
      <c r="E48" s="54"/>
      <c r="F48" s="54"/>
      <c r="G48" s="66"/>
      <c r="H48" s="54"/>
      <c r="I48" s="53"/>
      <c r="J48" s="53"/>
      <c r="K48" s="53"/>
      <c r="L48" s="53"/>
      <c r="M48" s="53"/>
      <c r="N48" s="53"/>
      <c r="O48" s="53"/>
      <c r="P48" s="53"/>
      <c r="Q48" s="55"/>
      <c r="R48" s="56"/>
      <c r="S48" s="56"/>
      <c r="T48" s="55"/>
      <c r="U48" s="55"/>
      <c r="V48" s="57" t="str">
        <f t="shared" si="4"/>
        <v xml:space="preserve"> </v>
      </c>
      <c r="W48" s="5"/>
      <c r="X48" s="5" t="s">
        <v>7</v>
      </c>
      <c r="Y48" s="5">
        <f>COUNTIF(V9:V98,5)</f>
        <v>0</v>
      </c>
    </row>
    <row r="49" spans="1:25" x14ac:dyDescent="0.2">
      <c r="A49" s="52" t="str">
        <f t="shared" si="0"/>
        <v xml:space="preserve"> </v>
      </c>
      <c r="B49" s="52" t="str">
        <f t="shared" si="3"/>
        <v xml:space="preserve"> </v>
      </c>
      <c r="C49" s="53"/>
      <c r="D49" s="53"/>
      <c r="E49" s="54"/>
      <c r="F49" s="54"/>
      <c r="G49" s="66"/>
      <c r="H49" s="54"/>
      <c r="I49" s="53"/>
      <c r="J49" s="53"/>
      <c r="K49" s="53"/>
      <c r="L49" s="53"/>
      <c r="M49" s="53"/>
      <c r="N49" s="53"/>
      <c r="O49" s="53"/>
      <c r="P49" s="53"/>
      <c r="Q49" s="55"/>
      <c r="R49" s="56"/>
      <c r="S49" s="56"/>
      <c r="T49" s="55"/>
      <c r="U49" s="55"/>
      <c r="V49" s="57" t="str">
        <f t="shared" si="4"/>
        <v xml:space="preserve"> </v>
      </c>
      <c r="W49" s="5"/>
      <c r="X49" s="5" t="s">
        <v>8</v>
      </c>
      <c r="Y49" s="5">
        <f>COUNTIF(V9:V98,6)</f>
        <v>0</v>
      </c>
    </row>
    <row r="50" spans="1:25" x14ac:dyDescent="0.2">
      <c r="A50" s="52" t="str">
        <f t="shared" si="0"/>
        <v xml:space="preserve"> </v>
      </c>
      <c r="B50" s="52" t="str">
        <f t="shared" si="3"/>
        <v xml:space="preserve"> </v>
      </c>
      <c r="C50" s="53"/>
      <c r="D50" s="53"/>
      <c r="E50" s="54"/>
      <c r="F50" s="54"/>
      <c r="G50" s="66"/>
      <c r="H50" s="54"/>
      <c r="I50" s="53"/>
      <c r="J50" s="53"/>
      <c r="K50" s="53"/>
      <c r="L50" s="53"/>
      <c r="M50" s="53"/>
      <c r="N50" s="53"/>
      <c r="O50" s="53"/>
      <c r="P50" s="53"/>
      <c r="Q50" s="55"/>
      <c r="R50" s="56"/>
      <c r="S50" s="56"/>
      <c r="T50" s="55"/>
      <c r="U50" s="55"/>
      <c r="V50" s="57" t="str">
        <f t="shared" si="4"/>
        <v xml:space="preserve"> </v>
      </c>
      <c r="W50" s="5"/>
      <c r="X50" s="5" t="s">
        <v>9</v>
      </c>
      <c r="Y50" s="5">
        <f>COUNTIF(V9:V98,7)</f>
        <v>0</v>
      </c>
    </row>
    <row r="51" spans="1:25" x14ac:dyDescent="0.2">
      <c r="A51" s="52" t="str">
        <f t="shared" si="0"/>
        <v xml:space="preserve"> </v>
      </c>
      <c r="B51" s="52" t="str">
        <f t="shared" si="3"/>
        <v xml:space="preserve"> </v>
      </c>
      <c r="C51" s="53"/>
      <c r="D51" s="53"/>
      <c r="E51" s="54"/>
      <c r="F51" s="54"/>
      <c r="G51" s="66"/>
      <c r="H51" s="54"/>
      <c r="I51" s="53"/>
      <c r="J51" s="53"/>
      <c r="K51" s="53"/>
      <c r="L51" s="53"/>
      <c r="M51" s="53"/>
      <c r="N51" s="53"/>
      <c r="O51" s="53"/>
      <c r="P51" s="53"/>
      <c r="Q51" s="55"/>
      <c r="R51" s="56"/>
      <c r="S51" s="56"/>
      <c r="T51" s="55"/>
      <c r="U51" s="55"/>
      <c r="V51" s="57" t="str">
        <f t="shared" si="4"/>
        <v xml:space="preserve"> </v>
      </c>
      <c r="W51" s="5"/>
    </row>
    <row r="52" spans="1:25" x14ac:dyDescent="0.2">
      <c r="A52" s="52" t="str">
        <f t="shared" si="0"/>
        <v xml:space="preserve"> </v>
      </c>
      <c r="B52" s="52" t="str">
        <f t="shared" si="3"/>
        <v xml:space="preserve"> </v>
      </c>
      <c r="C52" s="53"/>
      <c r="D52" s="53"/>
      <c r="E52" s="54"/>
      <c r="F52" s="54"/>
      <c r="G52" s="66"/>
      <c r="H52" s="54"/>
      <c r="I52" s="53"/>
      <c r="J52" s="53"/>
      <c r="K52" s="53"/>
      <c r="L52" s="53"/>
      <c r="M52" s="53"/>
      <c r="N52" s="53"/>
      <c r="O52" s="53"/>
      <c r="P52" s="53"/>
      <c r="Q52" s="55"/>
      <c r="R52" s="56"/>
      <c r="S52" s="56"/>
      <c r="T52" s="55"/>
      <c r="U52" s="55"/>
      <c r="V52" s="57" t="str">
        <f t="shared" si="4"/>
        <v xml:space="preserve"> </v>
      </c>
      <c r="W52" s="5"/>
    </row>
    <row r="53" spans="1:25" x14ac:dyDescent="0.2">
      <c r="A53" s="52" t="str">
        <f t="shared" si="0"/>
        <v xml:space="preserve"> </v>
      </c>
      <c r="B53" s="52" t="str">
        <f t="shared" si="3"/>
        <v xml:space="preserve"> </v>
      </c>
      <c r="C53" s="53"/>
      <c r="D53" s="53"/>
      <c r="E53" s="54"/>
      <c r="F53" s="54"/>
      <c r="G53" s="66"/>
      <c r="H53" s="54"/>
      <c r="I53" s="53"/>
      <c r="J53" s="53"/>
      <c r="K53" s="53"/>
      <c r="L53" s="53"/>
      <c r="M53" s="53"/>
      <c r="N53" s="53"/>
      <c r="O53" s="53"/>
      <c r="P53" s="53"/>
      <c r="Q53" s="55"/>
      <c r="R53" s="56"/>
      <c r="S53" s="56"/>
      <c r="T53" s="55"/>
      <c r="U53" s="55"/>
      <c r="V53" s="57" t="str">
        <f t="shared" si="4"/>
        <v xml:space="preserve"> </v>
      </c>
      <c r="W53" s="5"/>
    </row>
    <row r="54" spans="1:25" x14ac:dyDescent="0.2">
      <c r="A54" s="52" t="str">
        <f t="shared" si="0"/>
        <v xml:space="preserve"> </v>
      </c>
      <c r="B54" s="52"/>
      <c r="C54" s="53"/>
      <c r="D54" s="53"/>
      <c r="E54" s="54"/>
      <c r="F54" s="54"/>
      <c r="G54" s="66"/>
      <c r="H54" s="54"/>
      <c r="I54" s="53"/>
      <c r="J54" s="53"/>
      <c r="K54" s="53"/>
      <c r="L54" s="53"/>
      <c r="M54" s="53"/>
      <c r="N54" s="53"/>
      <c r="O54" s="53"/>
      <c r="P54" s="53"/>
      <c r="Q54" s="55"/>
      <c r="R54" s="56"/>
      <c r="S54" s="56"/>
      <c r="T54" s="55"/>
      <c r="U54" s="55"/>
      <c r="V54" s="57"/>
      <c r="W54" s="5"/>
    </row>
    <row r="55" spans="1:25" x14ac:dyDescent="0.2">
      <c r="A55" s="52" t="str">
        <f t="shared" si="0"/>
        <v xml:space="preserve"> </v>
      </c>
      <c r="B55" s="52"/>
      <c r="C55" s="53"/>
      <c r="D55" s="53"/>
      <c r="E55" s="54"/>
      <c r="F55" s="54"/>
      <c r="G55" s="66"/>
      <c r="H55" s="54"/>
      <c r="I55" s="53"/>
      <c r="J55" s="53"/>
      <c r="K55" s="53"/>
      <c r="L55" s="53"/>
      <c r="M55" s="53"/>
      <c r="N55" s="53"/>
      <c r="O55" s="53"/>
      <c r="P55" s="53"/>
      <c r="Q55" s="55"/>
      <c r="R55" s="56"/>
      <c r="S55" s="56"/>
      <c r="T55" s="55"/>
      <c r="U55" s="55"/>
      <c r="V55" s="57"/>
      <c r="W55" s="5"/>
    </row>
    <row r="56" spans="1:25" x14ac:dyDescent="0.2">
      <c r="A56" s="52" t="str">
        <f t="shared" si="0"/>
        <v xml:space="preserve"> </v>
      </c>
      <c r="B56" s="52"/>
      <c r="C56" s="53"/>
      <c r="D56" s="53"/>
      <c r="E56" s="54"/>
      <c r="F56" s="54"/>
      <c r="G56" s="66"/>
      <c r="H56" s="54"/>
      <c r="I56" s="53"/>
      <c r="J56" s="53"/>
      <c r="K56" s="53"/>
      <c r="L56" s="53"/>
      <c r="M56" s="53"/>
      <c r="N56" s="53"/>
      <c r="O56" s="53"/>
      <c r="P56" s="53"/>
      <c r="Q56" s="55"/>
      <c r="R56" s="56"/>
      <c r="S56" s="56"/>
      <c r="T56" s="55"/>
      <c r="U56" s="55"/>
      <c r="V56" s="57"/>
      <c r="W56" s="5"/>
    </row>
    <row r="57" spans="1:25" ht="15.75" x14ac:dyDescent="0.2">
      <c r="A57" s="201" t="s">
        <v>137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2"/>
      <c r="W57" s="5"/>
    </row>
    <row r="58" spans="1:25" x14ac:dyDescent="0.2">
      <c r="A58" s="52" t="str">
        <f t="shared" ref="A58:A98" si="5">IF(C58=0," ","MAG")</f>
        <v xml:space="preserve"> </v>
      </c>
      <c r="B58" s="52"/>
      <c r="C58" s="53"/>
      <c r="D58" s="53"/>
      <c r="E58" s="54"/>
      <c r="F58" s="54"/>
      <c r="G58" s="66"/>
      <c r="H58" s="54"/>
      <c r="I58" s="53"/>
      <c r="J58" s="53"/>
      <c r="K58" s="53"/>
      <c r="L58" s="53"/>
      <c r="M58" s="53"/>
      <c r="N58" s="53"/>
      <c r="O58" s="53"/>
      <c r="P58" s="53"/>
      <c r="Q58" s="55"/>
      <c r="R58" s="56"/>
      <c r="S58" s="56"/>
      <c r="T58" s="55"/>
      <c r="U58" s="55"/>
      <c r="V58" s="57"/>
      <c r="W58" s="5"/>
    </row>
    <row r="59" spans="1:25" x14ac:dyDescent="0.2">
      <c r="A59" s="52" t="str">
        <f t="shared" si="5"/>
        <v xml:space="preserve"> </v>
      </c>
      <c r="B59" s="52"/>
      <c r="C59" s="53"/>
      <c r="D59" s="53"/>
      <c r="E59" s="54"/>
      <c r="F59" s="54"/>
      <c r="G59" s="66"/>
      <c r="H59" s="54"/>
      <c r="I59" s="53"/>
      <c r="J59" s="53"/>
      <c r="K59" s="53"/>
      <c r="L59" s="53"/>
      <c r="M59" s="53"/>
      <c r="N59" s="53"/>
      <c r="O59" s="53"/>
      <c r="P59" s="53"/>
      <c r="Q59" s="55"/>
      <c r="R59" s="56"/>
      <c r="S59" s="56"/>
      <c r="T59" s="55"/>
      <c r="U59" s="55"/>
      <c r="V59" s="57"/>
      <c r="W59" s="5"/>
    </row>
    <row r="60" spans="1:25" x14ac:dyDescent="0.2">
      <c r="A60" s="52" t="str">
        <f t="shared" si="5"/>
        <v xml:space="preserve"> </v>
      </c>
      <c r="B60" s="52"/>
      <c r="C60" s="53"/>
      <c r="D60" s="53"/>
      <c r="E60" s="54"/>
      <c r="F60" s="54"/>
      <c r="G60" s="66"/>
      <c r="H60" s="54"/>
      <c r="I60" s="53"/>
      <c r="J60" s="53"/>
      <c r="K60" s="53"/>
      <c r="L60" s="53"/>
      <c r="M60" s="53"/>
      <c r="N60" s="53"/>
      <c r="O60" s="53"/>
      <c r="P60" s="53"/>
      <c r="Q60" s="55"/>
      <c r="R60" s="56"/>
      <c r="S60" s="56"/>
      <c r="T60" s="55"/>
      <c r="U60" s="55"/>
      <c r="V60" s="57"/>
      <c r="W60" s="5"/>
    </row>
    <row r="61" spans="1:25" x14ac:dyDescent="0.2">
      <c r="A61" s="52" t="str">
        <f t="shared" si="5"/>
        <v xml:space="preserve"> </v>
      </c>
      <c r="B61" s="52"/>
      <c r="C61" s="53"/>
      <c r="D61" s="53"/>
      <c r="E61" s="54"/>
      <c r="F61" s="54"/>
      <c r="G61" s="66"/>
      <c r="H61" s="54"/>
      <c r="I61" s="53"/>
      <c r="J61" s="53"/>
      <c r="K61" s="53"/>
      <c r="L61" s="53"/>
      <c r="M61" s="53"/>
      <c r="N61" s="53"/>
      <c r="O61" s="53"/>
      <c r="P61" s="53"/>
      <c r="Q61" s="55"/>
      <c r="R61" s="56"/>
      <c r="S61" s="56"/>
      <c r="T61" s="55"/>
      <c r="U61" s="55"/>
      <c r="V61" s="57"/>
      <c r="W61" s="5"/>
    </row>
    <row r="62" spans="1:25" x14ac:dyDescent="0.2">
      <c r="A62" s="52" t="str">
        <f t="shared" si="5"/>
        <v xml:space="preserve"> </v>
      </c>
      <c r="B62" s="52"/>
      <c r="C62" s="53"/>
      <c r="D62" s="53"/>
      <c r="E62" s="54"/>
      <c r="F62" s="54"/>
      <c r="G62" s="66"/>
      <c r="H62" s="54"/>
      <c r="I62" s="53"/>
      <c r="J62" s="53"/>
      <c r="K62" s="53"/>
      <c r="L62" s="53"/>
      <c r="M62" s="53"/>
      <c r="N62" s="53"/>
      <c r="O62" s="53"/>
      <c r="P62" s="53"/>
      <c r="Q62" s="55"/>
      <c r="R62" s="56"/>
      <c r="S62" s="56"/>
      <c r="T62" s="55"/>
      <c r="U62" s="55"/>
      <c r="V62" s="57"/>
      <c r="W62" s="5"/>
    </row>
    <row r="63" spans="1:25" x14ac:dyDescent="0.2">
      <c r="A63" s="52" t="str">
        <f t="shared" si="5"/>
        <v xml:space="preserve"> </v>
      </c>
      <c r="B63" s="52"/>
      <c r="C63" s="53"/>
      <c r="D63" s="53"/>
      <c r="E63" s="54"/>
      <c r="F63" s="54"/>
      <c r="G63" s="66"/>
      <c r="H63" s="54"/>
      <c r="I63" s="53"/>
      <c r="J63" s="53"/>
      <c r="K63" s="53"/>
      <c r="L63" s="53"/>
      <c r="M63" s="53"/>
      <c r="N63" s="53"/>
      <c r="O63" s="53"/>
      <c r="P63" s="53"/>
      <c r="Q63" s="55"/>
      <c r="R63" s="56"/>
      <c r="S63" s="56"/>
      <c r="T63" s="55"/>
      <c r="U63" s="55"/>
      <c r="V63" s="57"/>
      <c r="W63" s="5"/>
    </row>
    <row r="64" spans="1:25" x14ac:dyDescent="0.2">
      <c r="A64" s="52" t="str">
        <f t="shared" si="5"/>
        <v xml:space="preserve"> </v>
      </c>
      <c r="B64" s="52"/>
      <c r="C64" s="53"/>
      <c r="D64" s="53"/>
      <c r="E64" s="54"/>
      <c r="F64" s="54"/>
      <c r="G64" s="66"/>
      <c r="H64" s="54"/>
      <c r="I64" s="53"/>
      <c r="J64" s="53"/>
      <c r="K64" s="53"/>
      <c r="L64" s="53"/>
      <c r="M64" s="53"/>
      <c r="N64" s="53"/>
      <c r="O64" s="53"/>
      <c r="P64" s="53"/>
      <c r="Q64" s="55"/>
      <c r="R64" s="56"/>
      <c r="S64" s="56"/>
      <c r="T64" s="55"/>
      <c r="U64" s="55"/>
      <c r="V64" s="57"/>
      <c r="W64" s="5"/>
    </row>
    <row r="65" spans="1:23" x14ac:dyDescent="0.2">
      <c r="A65" s="52" t="str">
        <f t="shared" si="5"/>
        <v xml:space="preserve"> </v>
      </c>
      <c r="B65" s="52"/>
      <c r="C65" s="53"/>
      <c r="D65" s="53"/>
      <c r="E65" s="54"/>
      <c r="F65" s="54"/>
      <c r="G65" s="66"/>
      <c r="H65" s="54"/>
      <c r="I65" s="53"/>
      <c r="J65" s="53"/>
      <c r="K65" s="53"/>
      <c r="L65" s="53"/>
      <c r="M65" s="53"/>
      <c r="N65" s="53"/>
      <c r="O65" s="53"/>
      <c r="P65" s="53"/>
      <c r="Q65" s="55"/>
      <c r="R65" s="56"/>
      <c r="S65" s="56"/>
      <c r="T65" s="55"/>
      <c r="U65" s="55"/>
      <c r="V65" s="57"/>
      <c r="W65" s="5"/>
    </row>
    <row r="66" spans="1:23" x14ac:dyDescent="0.2">
      <c r="A66" s="52"/>
      <c r="B66" s="52"/>
      <c r="C66" s="53"/>
      <c r="D66" s="53"/>
      <c r="E66" s="54"/>
      <c r="F66" s="54"/>
      <c r="G66" s="66"/>
      <c r="H66" s="54"/>
      <c r="I66" s="53"/>
      <c r="J66" s="53"/>
      <c r="K66" s="53"/>
      <c r="L66" s="53"/>
      <c r="M66" s="53"/>
      <c r="N66" s="53"/>
      <c r="O66" s="53"/>
      <c r="P66" s="53"/>
      <c r="Q66" s="55"/>
      <c r="R66" s="56"/>
      <c r="S66" s="56"/>
      <c r="T66" s="55"/>
      <c r="U66" s="55"/>
      <c r="V66" s="57"/>
      <c r="W66" s="5"/>
    </row>
    <row r="67" spans="1:23" x14ac:dyDescent="0.2">
      <c r="A67" s="52"/>
      <c r="B67" s="52"/>
      <c r="C67" s="53"/>
      <c r="D67" s="53"/>
      <c r="E67" s="54"/>
      <c r="F67" s="54"/>
      <c r="G67" s="66"/>
      <c r="H67" s="54"/>
      <c r="I67" s="53"/>
      <c r="J67" s="53"/>
      <c r="K67" s="53"/>
      <c r="L67" s="53"/>
      <c r="M67" s="53"/>
      <c r="N67" s="53"/>
      <c r="O67" s="53"/>
      <c r="P67" s="53"/>
      <c r="Q67" s="55"/>
      <c r="R67" s="56"/>
      <c r="S67" s="56"/>
      <c r="T67" s="55"/>
      <c r="U67" s="55"/>
      <c r="V67" s="57"/>
      <c r="W67" s="5"/>
    </row>
    <row r="68" spans="1:23" x14ac:dyDescent="0.2">
      <c r="A68" s="52"/>
      <c r="B68" s="52"/>
      <c r="C68" s="53"/>
      <c r="D68" s="53"/>
      <c r="E68" s="54"/>
      <c r="F68" s="54"/>
      <c r="G68" s="66"/>
      <c r="H68" s="54"/>
      <c r="I68" s="53"/>
      <c r="J68" s="53"/>
      <c r="K68" s="53"/>
      <c r="L68" s="53"/>
      <c r="M68" s="53"/>
      <c r="N68" s="53"/>
      <c r="O68" s="53"/>
      <c r="P68" s="53"/>
      <c r="Q68" s="55"/>
      <c r="R68" s="56"/>
      <c r="S68" s="56"/>
      <c r="T68" s="55"/>
      <c r="U68" s="55"/>
      <c r="V68" s="57"/>
      <c r="W68" s="5"/>
    </row>
    <row r="69" spans="1:23" x14ac:dyDescent="0.2">
      <c r="A69" s="52"/>
      <c r="B69" s="52"/>
      <c r="C69" s="53"/>
      <c r="D69" s="53"/>
      <c r="E69" s="54"/>
      <c r="F69" s="54"/>
      <c r="G69" s="66"/>
      <c r="H69" s="54"/>
      <c r="I69" s="53"/>
      <c r="J69" s="53"/>
      <c r="K69" s="53"/>
      <c r="L69" s="53"/>
      <c r="M69" s="53"/>
      <c r="N69" s="53"/>
      <c r="O69" s="53"/>
      <c r="P69" s="53"/>
      <c r="Q69" s="55"/>
      <c r="R69" s="56"/>
      <c r="S69" s="56"/>
      <c r="T69" s="55"/>
      <c r="U69" s="55"/>
      <c r="V69" s="57"/>
      <c r="W69" s="5"/>
    </row>
    <row r="70" spans="1:23" x14ac:dyDescent="0.2">
      <c r="A70" s="52"/>
      <c r="B70" s="52"/>
      <c r="C70" s="53"/>
      <c r="D70" s="53"/>
      <c r="E70" s="54"/>
      <c r="F70" s="54"/>
      <c r="G70" s="66"/>
      <c r="H70" s="54"/>
      <c r="I70" s="53"/>
      <c r="J70" s="53"/>
      <c r="K70" s="53"/>
      <c r="L70" s="53"/>
      <c r="M70" s="53"/>
      <c r="N70" s="53"/>
      <c r="O70" s="53"/>
      <c r="P70" s="53"/>
      <c r="Q70" s="55"/>
      <c r="R70" s="56"/>
      <c r="S70" s="56"/>
      <c r="T70" s="55"/>
      <c r="U70" s="55"/>
      <c r="V70" s="57"/>
      <c r="W70" s="5"/>
    </row>
    <row r="71" spans="1:23" x14ac:dyDescent="0.2">
      <c r="A71" s="52"/>
      <c r="B71" s="52"/>
      <c r="C71" s="53"/>
      <c r="D71" s="53"/>
      <c r="E71" s="54"/>
      <c r="F71" s="54"/>
      <c r="G71" s="66"/>
      <c r="H71" s="54"/>
      <c r="I71" s="53"/>
      <c r="J71" s="53"/>
      <c r="K71" s="53"/>
      <c r="L71" s="53"/>
      <c r="M71" s="53"/>
      <c r="N71" s="53"/>
      <c r="O71" s="53"/>
      <c r="P71" s="53"/>
      <c r="Q71" s="55"/>
      <c r="R71" s="56"/>
      <c r="S71" s="56"/>
      <c r="T71" s="55"/>
      <c r="U71" s="55"/>
      <c r="V71" s="57"/>
      <c r="W71" s="5"/>
    </row>
    <row r="72" spans="1:23" x14ac:dyDescent="0.2">
      <c r="A72" s="52"/>
      <c r="B72" s="52"/>
      <c r="C72" s="53"/>
      <c r="D72" s="53"/>
      <c r="E72" s="54"/>
      <c r="F72" s="54"/>
      <c r="G72" s="66"/>
      <c r="H72" s="54"/>
      <c r="I72" s="53"/>
      <c r="J72" s="53"/>
      <c r="K72" s="53"/>
      <c r="L72" s="53"/>
      <c r="M72" s="53"/>
      <c r="N72" s="53"/>
      <c r="O72" s="53"/>
      <c r="P72" s="53"/>
      <c r="Q72" s="55"/>
      <c r="R72" s="56"/>
      <c r="S72" s="56"/>
      <c r="T72" s="55"/>
      <c r="U72" s="55"/>
      <c r="V72" s="57"/>
      <c r="W72" s="5"/>
    </row>
    <row r="73" spans="1:23" x14ac:dyDescent="0.2">
      <c r="A73" s="52"/>
      <c r="B73" s="52"/>
      <c r="C73" s="53"/>
      <c r="D73" s="53"/>
      <c r="E73" s="54"/>
      <c r="F73" s="54"/>
      <c r="G73" s="66"/>
      <c r="H73" s="54"/>
      <c r="I73" s="53"/>
      <c r="J73" s="53"/>
      <c r="K73" s="53"/>
      <c r="L73" s="53"/>
      <c r="M73" s="53"/>
      <c r="N73" s="53"/>
      <c r="O73" s="53"/>
      <c r="P73" s="53"/>
      <c r="Q73" s="55"/>
      <c r="R73" s="56"/>
      <c r="S73" s="56"/>
      <c r="T73" s="55"/>
      <c r="U73" s="55"/>
      <c r="V73" s="57"/>
      <c r="W73" s="5"/>
    </row>
    <row r="74" spans="1:23" x14ac:dyDescent="0.2">
      <c r="A74" s="52"/>
      <c r="B74" s="52"/>
      <c r="C74" s="53"/>
      <c r="D74" s="53"/>
      <c r="E74" s="54"/>
      <c r="F74" s="54"/>
      <c r="G74" s="66"/>
      <c r="H74" s="54"/>
      <c r="I74" s="53"/>
      <c r="J74" s="53"/>
      <c r="K74" s="53"/>
      <c r="L74" s="53"/>
      <c r="M74" s="53"/>
      <c r="N74" s="53"/>
      <c r="O74" s="53"/>
      <c r="P74" s="53"/>
      <c r="Q74" s="55"/>
      <c r="R74" s="56"/>
      <c r="S74" s="56"/>
      <c r="T74" s="55"/>
      <c r="U74" s="55"/>
      <c r="V74" s="57"/>
      <c r="W74" s="5"/>
    </row>
    <row r="75" spans="1:23" x14ac:dyDescent="0.2">
      <c r="A75" s="52"/>
      <c r="B75" s="52"/>
      <c r="C75" s="53"/>
      <c r="D75" s="53"/>
      <c r="E75" s="54"/>
      <c r="F75" s="54"/>
      <c r="G75" s="66"/>
      <c r="H75" s="54"/>
      <c r="I75" s="53"/>
      <c r="J75" s="53"/>
      <c r="K75" s="53"/>
      <c r="L75" s="53"/>
      <c r="M75" s="53"/>
      <c r="N75" s="53"/>
      <c r="O75" s="53"/>
      <c r="P75" s="53"/>
      <c r="Q75" s="55"/>
      <c r="R75" s="56"/>
      <c r="S75" s="56"/>
      <c r="T75" s="55"/>
      <c r="U75" s="55"/>
      <c r="V75" s="57"/>
      <c r="W75" s="5"/>
    </row>
    <row r="76" spans="1:23" x14ac:dyDescent="0.2">
      <c r="A76" s="52" t="str">
        <f t="shared" si="5"/>
        <v xml:space="preserve"> </v>
      </c>
      <c r="B76" s="52"/>
      <c r="C76" s="53"/>
      <c r="D76" s="53"/>
      <c r="E76" s="54"/>
      <c r="F76" s="54"/>
      <c r="G76" s="66"/>
      <c r="H76" s="54"/>
      <c r="I76" s="53"/>
      <c r="J76" s="53"/>
      <c r="K76" s="53"/>
      <c r="L76" s="53"/>
      <c r="M76" s="53"/>
      <c r="N76" s="53"/>
      <c r="O76" s="53"/>
      <c r="P76" s="53"/>
      <c r="Q76" s="55"/>
      <c r="R76" s="56"/>
      <c r="S76" s="56"/>
      <c r="T76" s="55"/>
      <c r="U76" s="55"/>
      <c r="V76" s="57"/>
      <c r="W76" s="5"/>
    </row>
    <row r="77" spans="1:23" x14ac:dyDescent="0.2">
      <c r="A77" s="52" t="str">
        <f t="shared" si="5"/>
        <v xml:space="preserve"> </v>
      </c>
      <c r="B77" s="52"/>
      <c r="C77" s="53"/>
      <c r="D77" s="53"/>
      <c r="E77" s="54"/>
      <c r="F77" s="54"/>
      <c r="G77" s="66"/>
      <c r="H77" s="54"/>
      <c r="I77" s="53"/>
      <c r="J77" s="53"/>
      <c r="K77" s="53"/>
      <c r="L77" s="53"/>
      <c r="M77" s="53"/>
      <c r="N77" s="53"/>
      <c r="O77" s="53"/>
      <c r="P77" s="53"/>
      <c r="Q77" s="55"/>
      <c r="R77" s="56"/>
      <c r="S77" s="56"/>
      <c r="T77" s="55"/>
      <c r="U77" s="55"/>
      <c r="V77" s="57"/>
      <c r="W77" s="5"/>
    </row>
    <row r="78" spans="1:23" x14ac:dyDescent="0.2">
      <c r="A78" s="52" t="str">
        <f t="shared" si="5"/>
        <v xml:space="preserve"> </v>
      </c>
      <c r="B78" s="52"/>
      <c r="C78" s="53"/>
      <c r="D78" s="53"/>
      <c r="E78" s="54"/>
      <c r="F78" s="54"/>
      <c r="G78" s="66"/>
      <c r="H78" s="54"/>
      <c r="I78" s="53"/>
      <c r="J78" s="53"/>
      <c r="K78" s="53"/>
      <c r="L78" s="53"/>
      <c r="M78" s="53"/>
      <c r="N78" s="53"/>
      <c r="O78" s="53"/>
      <c r="P78" s="53"/>
      <c r="Q78" s="55"/>
      <c r="R78" s="56"/>
      <c r="S78" s="56"/>
      <c r="T78" s="55"/>
      <c r="U78" s="55"/>
      <c r="V78" s="57"/>
      <c r="W78" s="5"/>
    </row>
    <row r="79" spans="1:23" x14ac:dyDescent="0.2">
      <c r="A79" s="52" t="str">
        <f t="shared" si="5"/>
        <v xml:space="preserve"> </v>
      </c>
      <c r="B79" s="52"/>
      <c r="C79" s="53"/>
      <c r="D79" s="53"/>
      <c r="E79" s="54"/>
      <c r="F79" s="54"/>
      <c r="G79" s="66"/>
      <c r="H79" s="54"/>
      <c r="I79" s="53"/>
      <c r="J79" s="53"/>
      <c r="K79" s="53"/>
      <c r="L79" s="53"/>
      <c r="M79" s="53"/>
      <c r="N79" s="53"/>
      <c r="O79" s="53"/>
      <c r="P79" s="53"/>
      <c r="Q79" s="55"/>
      <c r="R79" s="56"/>
      <c r="S79" s="56"/>
      <c r="T79" s="55"/>
      <c r="U79" s="55"/>
      <c r="V79" s="57"/>
      <c r="W79" s="5"/>
    </row>
    <row r="80" spans="1:23" x14ac:dyDescent="0.2">
      <c r="A80" s="52" t="str">
        <f t="shared" si="5"/>
        <v xml:space="preserve"> </v>
      </c>
      <c r="B80" s="52"/>
      <c r="C80" s="53"/>
      <c r="D80" s="53"/>
      <c r="E80" s="54"/>
      <c r="F80" s="54"/>
      <c r="G80" s="66"/>
      <c r="H80" s="54"/>
      <c r="I80" s="53"/>
      <c r="J80" s="53"/>
      <c r="K80" s="53"/>
      <c r="L80" s="53"/>
      <c r="M80" s="53"/>
      <c r="N80" s="53"/>
      <c r="O80" s="53"/>
      <c r="P80" s="53"/>
      <c r="Q80" s="55"/>
      <c r="R80" s="56"/>
      <c r="S80" s="56"/>
      <c r="T80" s="55"/>
      <c r="U80" s="55"/>
      <c r="V80" s="57"/>
      <c r="W80" s="5"/>
    </row>
    <row r="81" spans="1:23" x14ac:dyDescent="0.2">
      <c r="A81" s="52" t="str">
        <f t="shared" si="5"/>
        <v xml:space="preserve"> </v>
      </c>
      <c r="B81" s="52"/>
      <c r="C81" s="53"/>
      <c r="D81" s="53"/>
      <c r="E81" s="54"/>
      <c r="F81" s="54"/>
      <c r="G81" s="66"/>
      <c r="H81" s="54"/>
      <c r="I81" s="53"/>
      <c r="J81" s="53"/>
      <c r="K81" s="53"/>
      <c r="L81" s="53"/>
      <c r="M81" s="53"/>
      <c r="N81" s="53"/>
      <c r="O81" s="53"/>
      <c r="P81" s="53"/>
      <c r="Q81" s="55"/>
      <c r="R81" s="56"/>
      <c r="S81" s="56"/>
      <c r="T81" s="55"/>
      <c r="U81" s="55"/>
      <c r="V81" s="57"/>
      <c r="W81" s="5"/>
    </row>
    <row r="82" spans="1:23" x14ac:dyDescent="0.2">
      <c r="A82" s="52" t="str">
        <f t="shared" si="5"/>
        <v xml:space="preserve"> </v>
      </c>
      <c r="B82" s="52"/>
      <c r="C82" s="53"/>
      <c r="D82" s="53"/>
      <c r="E82" s="54"/>
      <c r="F82" s="54"/>
      <c r="G82" s="66"/>
      <c r="H82" s="54"/>
      <c r="I82" s="53"/>
      <c r="J82" s="53"/>
      <c r="K82" s="53"/>
      <c r="L82" s="53"/>
      <c r="M82" s="53"/>
      <c r="N82" s="53"/>
      <c r="O82" s="53"/>
      <c r="P82" s="53"/>
      <c r="Q82" s="55"/>
      <c r="R82" s="56"/>
      <c r="S82" s="56"/>
      <c r="T82" s="55"/>
      <c r="U82" s="55"/>
      <c r="V82" s="57"/>
      <c r="W82" s="5"/>
    </row>
    <row r="83" spans="1:23" x14ac:dyDescent="0.2">
      <c r="A83" s="52" t="str">
        <f t="shared" si="5"/>
        <v xml:space="preserve"> </v>
      </c>
      <c r="B83" s="52"/>
      <c r="C83" s="53"/>
      <c r="D83" s="53"/>
      <c r="E83" s="54"/>
      <c r="F83" s="54"/>
      <c r="G83" s="66"/>
      <c r="H83" s="54"/>
      <c r="I83" s="53"/>
      <c r="J83" s="53"/>
      <c r="K83" s="53"/>
      <c r="L83" s="53"/>
      <c r="M83" s="53"/>
      <c r="N83" s="53"/>
      <c r="O83" s="53"/>
      <c r="P83" s="53"/>
      <c r="Q83" s="55"/>
      <c r="R83" s="56"/>
      <c r="S83" s="56"/>
      <c r="T83" s="55"/>
      <c r="U83" s="55"/>
      <c r="V83" s="57"/>
      <c r="W83" s="5"/>
    </row>
    <row r="84" spans="1:23" x14ac:dyDescent="0.2">
      <c r="A84" s="52" t="str">
        <f t="shared" si="5"/>
        <v xml:space="preserve"> </v>
      </c>
      <c r="B84" s="52"/>
      <c r="C84" s="53"/>
      <c r="D84" s="53"/>
      <c r="E84" s="54"/>
      <c r="F84" s="54"/>
      <c r="G84" s="66"/>
      <c r="H84" s="54"/>
      <c r="I84" s="53"/>
      <c r="J84" s="53"/>
      <c r="K84" s="53"/>
      <c r="L84" s="53"/>
      <c r="M84" s="53"/>
      <c r="N84" s="53"/>
      <c r="O84" s="53"/>
      <c r="P84" s="53"/>
      <c r="Q84" s="55"/>
      <c r="R84" s="56"/>
      <c r="S84" s="56"/>
      <c r="T84" s="55"/>
      <c r="U84" s="55"/>
      <c r="V84" s="57"/>
      <c r="W84" s="5"/>
    </row>
    <row r="85" spans="1:23" x14ac:dyDescent="0.2">
      <c r="A85" s="52" t="str">
        <f t="shared" si="5"/>
        <v xml:space="preserve"> </v>
      </c>
      <c r="B85" s="52"/>
      <c r="C85" s="53"/>
      <c r="D85" s="53"/>
      <c r="E85" s="54"/>
      <c r="F85" s="54"/>
      <c r="G85" s="66"/>
      <c r="H85" s="54"/>
      <c r="I85" s="53"/>
      <c r="J85" s="53"/>
      <c r="K85" s="53"/>
      <c r="L85" s="53"/>
      <c r="M85" s="53"/>
      <c r="N85" s="53"/>
      <c r="O85" s="53"/>
      <c r="P85" s="53"/>
      <c r="Q85" s="55"/>
      <c r="R85" s="56"/>
      <c r="S85" s="56"/>
      <c r="T85" s="55"/>
      <c r="U85" s="55"/>
      <c r="V85" s="57"/>
      <c r="W85" s="5"/>
    </row>
    <row r="86" spans="1:23" x14ac:dyDescent="0.2">
      <c r="A86" s="52" t="str">
        <f t="shared" si="5"/>
        <v xml:space="preserve"> </v>
      </c>
      <c r="B86" s="52"/>
      <c r="C86" s="53"/>
      <c r="D86" s="53"/>
      <c r="E86" s="54"/>
      <c r="F86" s="54"/>
      <c r="G86" s="66"/>
      <c r="H86" s="54"/>
      <c r="I86" s="53"/>
      <c r="J86" s="53"/>
      <c r="K86" s="53"/>
      <c r="L86" s="53"/>
      <c r="M86" s="53"/>
      <c r="N86" s="53"/>
      <c r="O86" s="53"/>
      <c r="P86" s="53"/>
      <c r="Q86" s="55"/>
      <c r="R86" s="56"/>
      <c r="S86" s="56"/>
      <c r="T86" s="55"/>
      <c r="U86" s="55"/>
      <c r="V86" s="57"/>
      <c r="W86" s="5"/>
    </row>
    <row r="87" spans="1:23" x14ac:dyDescent="0.2">
      <c r="A87" s="52" t="str">
        <f t="shared" si="5"/>
        <v xml:space="preserve"> </v>
      </c>
      <c r="B87" s="52"/>
      <c r="C87" s="53"/>
      <c r="D87" s="53"/>
      <c r="E87" s="54"/>
      <c r="F87" s="54"/>
      <c r="G87" s="66"/>
      <c r="H87" s="54"/>
      <c r="I87" s="53"/>
      <c r="J87" s="53"/>
      <c r="K87" s="53"/>
      <c r="L87" s="53"/>
      <c r="M87" s="53"/>
      <c r="N87" s="53"/>
      <c r="O87" s="53"/>
      <c r="P87" s="53"/>
      <c r="Q87" s="55"/>
      <c r="R87" s="56"/>
      <c r="S87" s="56"/>
      <c r="T87" s="55"/>
      <c r="U87" s="55"/>
      <c r="V87" s="57"/>
      <c r="W87" s="5"/>
    </row>
    <row r="88" spans="1:23" x14ac:dyDescent="0.2">
      <c r="A88" s="52" t="str">
        <f t="shared" si="5"/>
        <v xml:space="preserve"> </v>
      </c>
      <c r="B88" s="52"/>
      <c r="C88" s="53"/>
      <c r="D88" s="53"/>
      <c r="E88" s="54"/>
      <c r="F88" s="54"/>
      <c r="G88" s="66"/>
      <c r="H88" s="54"/>
      <c r="I88" s="53"/>
      <c r="J88" s="53"/>
      <c r="K88" s="53"/>
      <c r="L88" s="53"/>
      <c r="M88" s="53"/>
      <c r="N88" s="53"/>
      <c r="O88" s="53"/>
      <c r="P88" s="53"/>
      <c r="Q88" s="55"/>
      <c r="R88" s="56"/>
      <c r="S88" s="56"/>
      <c r="T88" s="55"/>
      <c r="U88" s="55"/>
      <c r="V88" s="57"/>
      <c r="W88" s="5"/>
    </row>
    <row r="89" spans="1:23" x14ac:dyDescent="0.2">
      <c r="A89" s="52" t="str">
        <f t="shared" si="5"/>
        <v xml:space="preserve"> </v>
      </c>
      <c r="B89" s="52"/>
      <c r="C89" s="53"/>
      <c r="D89" s="53"/>
      <c r="E89" s="54"/>
      <c r="F89" s="54"/>
      <c r="G89" s="66"/>
      <c r="H89" s="54"/>
      <c r="I89" s="53"/>
      <c r="J89" s="53"/>
      <c r="K89" s="53"/>
      <c r="L89" s="53"/>
      <c r="M89" s="53"/>
      <c r="N89" s="53"/>
      <c r="O89" s="53"/>
      <c r="P89" s="53"/>
      <c r="Q89" s="55"/>
      <c r="R89" s="56"/>
      <c r="S89" s="56"/>
      <c r="T89" s="55"/>
      <c r="U89" s="55"/>
      <c r="V89" s="57"/>
      <c r="W89" s="5"/>
    </row>
    <row r="90" spans="1:23" x14ac:dyDescent="0.2">
      <c r="A90" s="52" t="str">
        <f t="shared" si="5"/>
        <v xml:space="preserve"> </v>
      </c>
      <c r="B90" s="52"/>
      <c r="C90" s="53"/>
      <c r="D90" s="53"/>
      <c r="E90" s="54"/>
      <c r="F90" s="54"/>
      <c r="G90" s="66"/>
      <c r="H90" s="54"/>
      <c r="I90" s="53"/>
      <c r="J90" s="53"/>
      <c r="K90" s="53"/>
      <c r="L90" s="53"/>
      <c r="M90" s="53"/>
      <c r="N90" s="53"/>
      <c r="O90" s="53"/>
      <c r="P90" s="53"/>
      <c r="Q90" s="55"/>
      <c r="R90" s="56"/>
      <c r="S90" s="56"/>
      <c r="T90" s="55"/>
      <c r="U90" s="55"/>
      <c r="V90" s="57"/>
      <c r="W90" s="5"/>
    </row>
    <row r="91" spans="1:23" x14ac:dyDescent="0.2">
      <c r="A91" s="52" t="str">
        <f t="shared" si="5"/>
        <v xml:space="preserve"> </v>
      </c>
      <c r="B91" s="52"/>
      <c r="C91" s="53"/>
      <c r="D91" s="53"/>
      <c r="E91" s="54"/>
      <c r="F91" s="54"/>
      <c r="G91" s="66"/>
      <c r="H91" s="54"/>
      <c r="I91" s="53"/>
      <c r="J91" s="53"/>
      <c r="K91" s="53"/>
      <c r="L91" s="53"/>
      <c r="M91" s="53"/>
      <c r="N91" s="53"/>
      <c r="O91" s="53"/>
      <c r="P91" s="53"/>
      <c r="Q91" s="55"/>
      <c r="R91" s="56"/>
      <c r="S91" s="56"/>
      <c r="T91" s="55"/>
      <c r="U91" s="55"/>
      <c r="V91" s="57"/>
      <c r="W91" s="5"/>
    </row>
    <row r="92" spans="1:23" x14ac:dyDescent="0.2">
      <c r="A92" s="52" t="str">
        <f t="shared" si="5"/>
        <v xml:space="preserve"> </v>
      </c>
      <c r="B92" s="52"/>
      <c r="C92" s="53"/>
      <c r="D92" s="53"/>
      <c r="E92" s="54"/>
      <c r="F92" s="54"/>
      <c r="G92" s="66"/>
      <c r="H92" s="54"/>
      <c r="I92" s="53"/>
      <c r="J92" s="53"/>
      <c r="K92" s="53"/>
      <c r="L92" s="53"/>
      <c r="M92" s="53"/>
      <c r="N92" s="53"/>
      <c r="O92" s="53"/>
      <c r="P92" s="53"/>
      <c r="Q92" s="55"/>
      <c r="R92" s="56"/>
      <c r="S92" s="56"/>
      <c r="T92" s="55"/>
      <c r="U92" s="55"/>
      <c r="V92" s="57"/>
      <c r="W92" s="5"/>
    </row>
    <row r="93" spans="1:23" x14ac:dyDescent="0.2">
      <c r="A93" s="52" t="str">
        <f t="shared" si="5"/>
        <v xml:space="preserve"> </v>
      </c>
      <c r="B93" s="52"/>
      <c r="C93" s="53"/>
      <c r="D93" s="53"/>
      <c r="E93" s="54"/>
      <c r="F93" s="54"/>
      <c r="G93" s="66"/>
      <c r="H93" s="54"/>
      <c r="I93" s="53"/>
      <c r="J93" s="53"/>
      <c r="K93" s="53"/>
      <c r="L93" s="53"/>
      <c r="M93" s="53"/>
      <c r="N93" s="53"/>
      <c r="O93" s="53"/>
      <c r="P93" s="53"/>
      <c r="Q93" s="55"/>
      <c r="R93" s="56"/>
      <c r="S93" s="56"/>
      <c r="T93" s="55"/>
      <c r="U93" s="55"/>
      <c r="V93" s="57"/>
      <c r="W93" s="5"/>
    </row>
    <row r="94" spans="1:23" x14ac:dyDescent="0.2">
      <c r="A94" s="52" t="str">
        <f t="shared" si="5"/>
        <v xml:space="preserve"> </v>
      </c>
      <c r="B94" s="52"/>
      <c r="C94" s="53"/>
      <c r="D94" s="53"/>
      <c r="E94" s="54"/>
      <c r="F94" s="54"/>
      <c r="G94" s="66"/>
      <c r="H94" s="54"/>
      <c r="I94" s="53"/>
      <c r="J94" s="53"/>
      <c r="K94" s="53"/>
      <c r="L94" s="53"/>
      <c r="M94" s="53"/>
      <c r="N94" s="53"/>
      <c r="O94" s="53"/>
      <c r="P94" s="53"/>
      <c r="Q94" s="55"/>
      <c r="R94" s="56"/>
      <c r="S94" s="56"/>
      <c r="T94" s="55"/>
      <c r="U94" s="55"/>
      <c r="V94" s="57"/>
      <c r="W94" s="5"/>
    </row>
    <row r="95" spans="1:23" x14ac:dyDescent="0.2">
      <c r="A95" s="52" t="str">
        <f t="shared" si="5"/>
        <v xml:space="preserve"> </v>
      </c>
      <c r="B95" s="52"/>
      <c r="C95" s="53"/>
      <c r="D95" s="53"/>
      <c r="E95" s="54"/>
      <c r="F95" s="54"/>
      <c r="G95" s="66"/>
      <c r="H95" s="54"/>
      <c r="I95" s="53"/>
      <c r="J95" s="53"/>
      <c r="K95" s="53"/>
      <c r="L95" s="53"/>
      <c r="M95" s="53"/>
      <c r="N95" s="53"/>
      <c r="O95" s="53"/>
      <c r="P95" s="53"/>
      <c r="Q95" s="55"/>
      <c r="R95" s="56"/>
      <c r="S95" s="56"/>
      <c r="T95" s="55"/>
      <c r="U95" s="55"/>
      <c r="V95" s="57"/>
      <c r="W95" s="5"/>
    </row>
    <row r="96" spans="1:23" x14ac:dyDescent="0.2">
      <c r="A96" s="52" t="str">
        <f t="shared" si="5"/>
        <v xml:space="preserve"> </v>
      </c>
      <c r="B96" s="52"/>
      <c r="C96" s="53"/>
      <c r="D96" s="53"/>
      <c r="E96" s="54"/>
      <c r="F96" s="54"/>
      <c r="G96" s="66"/>
      <c r="H96" s="54"/>
      <c r="I96" s="53"/>
      <c r="J96" s="53"/>
      <c r="K96" s="53"/>
      <c r="L96" s="53"/>
      <c r="M96" s="53"/>
      <c r="N96" s="53"/>
      <c r="O96" s="53"/>
      <c r="P96" s="53"/>
      <c r="Q96" s="55"/>
      <c r="R96" s="56"/>
      <c r="S96" s="56"/>
      <c r="T96" s="55"/>
      <c r="U96" s="55"/>
      <c r="V96" s="57"/>
      <c r="W96" s="5"/>
    </row>
    <row r="97" spans="1:27" x14ac:dyDescent="0.2">
      <c r="A97" s="52" t="str">
        <f t="shared" si="5"/>
        <v xml:space="preserve"> </v>
      </c>
      <c r="B97" s="52"/>
      <c r="C97" s="53"/>
      <c r="D97" s="53"/>
      <c r="E97" s="54"/>
      <c r="F97" s="54"/>
      <c r="G97" s="66"/>
      <c r="H97" s="54"/>
      <c r="I97" s="53"/>
      <c r="J97" s="53"/>
      <c r="K97" s="53"/>
      <c r="L97" s="53"/>
      <c r="M97" s="53"/>
      <c r="N97" s="53"/>
      <c r="O97" s="53"/>
      <c r="P97" s="53"/>
      <c r="Q97" s="55"/>
      <c r="R97" s="56"/>
      <c r="S97" s="56"/>
      <c r="T97" s="55"/>
      <c r="U97" s="55"/>
      <c r="V97" s="57"/>
      <c r="W97" s="5"/>
    </row>
    <row r="98" spans="1:27" x14ac:dyDescent="0.2">
      <c r="A98" s="52" t="str">
        <f t="shared" si="5"/>
        <v xml:space="preserve"> </v>
      </c>
      <c r="B98" s="52" t="str">
        <f>IF(C98=0," ",$B$4)</f>
        <v xml:space="preserve"> </v>
      </c>
      <c r="C98" s="53"/>
      <c r="D98" s="53"/>
      <c r="E98" s="54"/>
      <c r="F98" s="54"/>
      <c r="G98" s="66"/>
      <c r="H98" s="54"/>
      <c r="I98" s="53"/>
      <c r="J98" s="53"/>
      <c r="K98" s="53"/>
      <c r="L98" s="53"/>
      <c r="M98" s="53"/>
      <c r="N98" s="53"/>
      <c r="O98" s="53"/>
      <c r="P98" s="53"/>
      <c r="Q98" s="55"/>
      <c r="R98" s="56"/>
      <c r="S98" s="56"/>
      <c r="T98" s="55"/>
      <c r="U98" s="55"/>
      <c r="V98" s="57" t="str">
        <f>IF(C98=0," ", IF(I98="yes",0,+T98-Q98))</f>
        <v xml:space="preserve"> </v>
      </c>
      <c r="W98" s="5"/>
      <c r="Z98" s="5" t="e">
        <f>IF(I98=0,#REF!, 0)</f>
        <v>#REF!</v>
      </c>
    </row>
    <row r="99" spans="1:27" x14ac:dyDescent="0.2">
      <c r="A99" s="52"/>
      <c r="B99" s="52" t="str">
        <f t="shared" ref="B99" si="6">IF(D99=0," ","TG")</f>
        <v xml:space="preserve"> </v>
      </c>
      <c r="C99" s="52" t="str">
        <f>IF(D99=0," ",$B$4)</f>
        <v xml:space="preserve"> </v>
      </c>
      <c r="D99" s="164"/>
      <c r="E99" s="164"/>
      <c r="F99" s="165"/>
      <c r="G99" s="165"/>
      <c r="H99" s="166"/>
      <c r="I99" s="67"/>
      <c r="J99" s="67"/>
      <c r="K99" s="67"/>
      <c r="L99" s="67"/>
      <c r="M99" s="67"/>
      <c r="N99" s="67"/>
      <c r="O99" s="164"/>
      <c r="P99" s="164"/>
      <c r="Q99" s="167"/>
      <c r="R99" s="167"/>
      <c r="S99" s="168"/>
      <c r="T99" s="168"/>
      <c r="U99" s="167"/>
      <c r="V99" s="57" t="str">
        <f>IF(D99=0," ", IF(O99="yes",0,+U99-R99))</f>
        <v xml:space="preserve"> </v>
      </c>
      <c r="AA99" s="5" t="e">
        <f>IF(#REF!=0,#REF!, 0)</f>
        <v>#REF!</v>
      </c>
    </row>
    <row r="100" spans="1:27" x14ac:dyDescent="0.2">
      <c r="I100" s="71"/>
      <c r="J100" s="71"/>
      <c r="K100" s="71"/>
      <c r="L100" s="71"/>
      <c r="M100" s="71"/>
      <c r="N100" s="71"/>
      <c r="O100" s="113" t="s">
        <v>106</v>
      </c>
      <c r="P100" s="113">
        <f>COUNTIF(P11:P98,"Yes")</f>
        <v>0</v>
      </c>
      <c r="Q100" s="72"/>
      <c r="R100" s="55"/>
      <c r="S100" s="73"/>
      <c r="T100" s="73"/>
    </row>
    <row r="101" spans="1:27" x14ac:dyDescent="0.2">
      <c r="I101" s="61">
        <f>COUNTIF(I9:I98,"Yes")</f>
        <v>0</v>
      </c>
      <c r="O101" s="61" t="s">
        <v>107</v>
      </c>
      <c r="P101" s="113">
        <f>COUNTIFS(I11:I98,"Yes",P11:P98,"Yes")</f>
        <v>0</v>
      </c>
    </row>
  </sheetData>
  <sheetProtection selectLockedCells="1"/>
  <mergeCells count="3">
    <mergeCell ref="A8:V8"/>
    <mergeCell ref="A57:V57"/>
    <mergeCell ref="B4:C4"/>
  </mergeCells>
  <phoneticPr fontId="0" type="noConversion"/>
  <dataValidations count="13">
    <dataValidation allowBlank="1" showErrorMessage="1" prompt="Select Yes for any Independent team members, otherwise leave blank." sqref="V9:V56 V58:V99" xr:uid="{00000000-0002-0000-0300-000000000000}"/>
    <dataValidation allowBlank="1" showInputMessage="1" showErrorMessage="1" prompt="Select yes if already registered in another category (i.e. WAG &amp; TG Coach, Athlete &amp; Coach, etc)" sqref="I7:M7" xr:uid="{00000000-0002-0000-0300-000001000000}"/>
    <dataValidation type="list" allowBlank="1" showInputMessage="1" showErrorMessage="1" prompt="Select &quot;YES&quot; if already registered in another category (i.e. WAG &amp; TG Coach, Athlete &amp; Coach, etc). Select &quot;Yes&quot; the second time the participant is entered to ensure that registrant is not charged twice for accommodations." sqref="O99:P99" xr:uid="{00000000-0002-0000-0300-000002000000}">
      <formula1>"Yes"</formula1>
    </dataValidation>
    <dataValidation showDropDown="1" showInputMessage="1" showErrorMessage="1" prompt="Select Category if a Team Coach" sqref="I100:N100" xr:uid="{00000000-0002-0000-0300-000003000000}"/>
    <dataValidation type="list" allowBlank="1" showInputMessage="1" showErrorMessage="1" sqref="R100:T100 U99 R99" xr:uid="{00000000-0002-0000-0300-000004000000}">
      <formula1>#REF!</formula1>
    </dataValidation>
    <dataValidation type="list" allowBlank="1" showInputMessage="1" showErrorMessage="1" sqref="F99" xr:uid="{00000000-0002-0000-0300-000005000000}">
      <formula1>"Male, Female"</formula1>
    </dataValidation>
    <dataValidation allowBlank="1" showErrorMessage="1" sqref="P101 O100:Q100 O9:O56 O58:O98" xr:uid="{00000000-0002-0000-0300-000006000000}"/>
    <dataValidation type="list" allowBlank="1" showInputMessage="1" showErrorMessage="1" prompt="Select &quot;YES&quot; if already registered in another category (i.e. Athlete &amp; Coach, etc). Select &quot;Yes&quot; the second time the participant is entered to ensure that registrant is not charged twice for accommodations." sqref="I9:I56 N9:N56 N58:N98 I58:I98" xr:uid="{00000000-0002-0000-0300-000007000000}">
      <formula1>"Yes"</formula1>
    </dataValidation>
    <dataValidation type="list" allowBlank="1" showInputMessage="1" showErrorMessage="1" sqref="E9:E56 E58:E98" xr:uid="{00000000-0002-0000-0300-000008000000}">
      <formula1>"Male-Homme, Female-Femme"</formula1>
    </dataValidation>
    <dataValidation type="list" allowBlank="1" showErrorMessage="1" sqref="P9:P56 P58:P98" xr:uid="{00000000-0002-0000-0300-000009000000}">
      <formula1>"Yes, No"</formula1>
    </dataValidation>
    <dataValidation type="list" allowBlank="1" showInputMessage="1" showErrorMessage="1" sqref="Q9:Q56 Q58:Q99" xr:uid="{00000000-0002-0000-0300-00000A000000}">
      <formula1>$W$12:$W$14</formula1>
    </dataValidation>
    <dataValidation type="list" allowBlank="1" showInputMessage="1" showErrorMessage="1" sqref="T9:T56 T58:T98" xr:uid="{00000000-0002-0000-0300-00000B000000}">
      <formula1>$X$12:$X$14</formula1>
    </dataValidation>
    <dataValidation type="list" allowBlank="1" showInputMessage="1" showErrorMessage="1" sqref="J9:M56 J58:M98" xr:uid="{00000000-0002-0000-0300-00000C000000}">
      <formula1>"Yes/Oui, No/Non"</formula1>
    </dataValidation>
  </dataValidations>
  <pageMargins left="0.39370078740157483" right="0.39370078740157483" top="0.39370078740157483" bottom="0.39370078740157483" header="0.51181102362204722" footer="0.51181102362204722"/>
  <pageSetup paperSize="9" scale="73" fitToHeight="2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X100"/>
  <sheetViews>
    <sheetView showGridLines="0" topLeftCell="F1" workbookViewId="0">
      <pane ySplit="8" topLeftCell="A9" activePane="bottomLeft" state="frozen"/>
      <selection pane="bottomLeft" activeCell="R1" sqref="R1:X1048576"/>
    </sheetView>
  </sheetViews>
  <sheetFormatPr defaultColWidth="8.85546875" defaultRowHeight="12.75" x14ac:dyDescent="0.2"/>
  <cols>
    <col min="1" max="1" width="13.5703125" style="61" customWidth="1"/>
    <col min="2" max="3" width="18.7109375" style="61" customWidth="1"/>
    <col min="4" max="4" width="12" style="61" customWidth="1"/>
    <col min="5" max="5" width="11.42578125" style="61" customWidth="1"/>
    <col min="6" max="6" width="24" style="61" customWidth="1"/>
    <col min="7" max="7" width="12" style="61" customWidth="1"/>
    <col min="8" max="8" width="12.42578125" style="61" customWidth="1"/>
    <col min="9" max="9" width="22" style="61" customWidth="1"/>
    <col min="10" max="10" width="16.28515625" style="61" bestFit="1" customWidth="1"/>
    <col min="11" max="14" width="11.7109375" style="61" customWidth="1"/>
    <col min="15" max="15" width="13.28515625" style="61" customWidth="1"/>
    <col min="16" max="16" width="9.7109375" style="61" customWidth="1"/>
    <col min="17" max="17" width="13.42578125" style="61" customWidth="1"/>
    <col min="18" max="21" width="9.140625" style="5" hidden="1" customWidth="1"/>
    <col min="22" max="22" width="9.140625" style="61" hidden="1" customWidth="1"/>
    <col min="23" max="23" width="10.85546875" style="61" hidden="1" customWidth="1"/>
    <col min="24" max="24" width="17.140625" style="61" hidden="1" customWidth="1"/>
    <col min="25" max="25" width="14.42578125" style="61" customWidth="1"/>
    <col min="26" max="26" width="9.140625" style="61" customWidth="1"/>
    <col min="27" max="16384" width="8.85546875" style="61"/>
  </cols>
  <sheetData>
    <row r="1" spans="1:24" s="74" customFormat="1" ht="18.75" x14ac:dyDescent="0.2">
      <c r="A1" s="159" t="s">
        <v>136</v>
      </c>
      <c r="B1" s="39"/>
      <c r="C1" s="39"/>
      <c r="D1" s="98"/>
      <c r="E1" s="39"/>
      <c r="F1" s="39"/>
      <c r="G1" s="76"/>
      <c r="H1" s="39"/>
      <c r="I1" s="39"/>
      <c r="J1" s="39"/>
      <c r="K1" s="39"/>
      <c r="L1" s="39"/>
      <c r="M1" s="39"/>
      <c r="N1" s="39"/>
      <c r="O1" s="39"/>
      <c r="P1" s="39"/>
      <c r="Q1" s="94"/>
      <c r="R1" s="42"/>
      <c r="S1" s="42"/>
      <c r="T1" s="42" t="s">
        <v>24</v>
      </c>
    </row>
    <row r="2" spans="1:24" s="74" customFormat="1" ht="15.75" x14ac:dyDescent="0.2">
      <c r="A2" s="6" t="s">
        <v>114</v>
      </c>
      <c r="B2" s="39"/>
      <c r="C2" s="39"/>
      <c r="D2" s="65"/>
      <c r="E2" s="39"/>
      <c r="F2" s="39"/>
      <c r="G2" s="76"/>
      <c r="H2" s="39"/>
      <c r="I2" s="39"/>
      <c r="J2" s="39"/>
      <c r="K2" s="39"/>
      <c r="L2" s="39"/>
      <c r="M2" s="75"/>
      <c r="N2" s="75"/>
      <c r="O2" s="75"/>
      <c r="P2" s="75"/>
      <c r="Q2" s="94"/>
      <c r="R2" s="47"/>
      <c r="S2" s="47"/>
      <c r="T2" s="74" t="s">
        <v>33</v>
      </c>
      <c r="X2" s="74" t="s">
        <v>33</v>
      </c>
    </row>
    <row r="3" spans="1:24" s="74" customFormat="1" ht="15.75" x14ac:dyDescent="0.2">
      <c r="A3" s="6"/>
      <c r="B3" s="39"/>
      <c r="C3" s="39"/>
      <c r="D3" s="135" t="s">
        <v>116</v>
      </c>
      <c r="E3" s="121">
        <f>COUNTIF(G9:G90,D3)</f>
        <v>0</v>
      </c>
      <c r="F3" s="127" t="s">
        <v>119</v>
      </c>
      <c r="G3" s="121">
        <f>COUNTIF(G12:G93,F3)</f>
        <v>0</v>
      </c>
      <c r="H3" s="39"/>
      <c r="I3" s="39"/>
      <c r="J3" s="39"/>
      <c r="K3" s="39"/>
      <c r="L3" s="39"/>
      <c r="M3" s="75"/>
      <c r="N3" s="75"/>
      <c r="O3" s="75"/>
      <c r="P3" s="75"/>
      <c r="Q3" s="94"/>
      <c r="R3" s="47"/>
      <c r="S3" s="47"/>
    </row>
    <row r="4" spans="1:24" s="74" customFormat="1" x14ac:dyDescent="0.2">
      <c r="A4" s="39"/>
      <c r="B4" s="39"/>
      <c r="C4" s="39"/>
      <c r="D4" s="135" t="s">
        <v>117</v>
      </c>
      <c r="E4" s="121">
        <f>COUNTIF(G10:G91,D4)</f>
        <v>0</v>
      </c>
      <c r="F4" s="127" t="s">
        <v>120</v>
      </c>
      <c r="G4" s="121">
        <f>COUNTIF(G13:G94,F4)</f>
        <v>0</v>
      </c>
      <c r="H4" s="39"/>
      <c r="I4" s="39"/>
      <c r="J4" s="39"/>
      <c r="K4" s="39"/>
      <c r="L4" s="39"/>
      <c r="M4" s="75"/>
      <c r="N4" s="75"/>
      <c r="O4" s="75"/>
      <c r="P4" s="75"/>
      <c r="Q4" s="94"/>
      <c r="R4" s="47"/>
      <c r="S4" s="47"/>
      <c r="T4" s="77"/>
      <c r="U4" s="77"/>
      <c r="V4" s="77"/>
      <c r="W4" s="77" t="str">
        <f>IF(U4=0," ",U4)</f>
        <v xml:space="preserve"> </v>
      </c>
      <c r="X4" s="74" t="str">
        <f>CONCATENATE(V4,". ",W4)</f>
        <v xml:space="preserve">.  </v>
      </c>
    </row>
    <row r="5" spans="1:24" s="74" customFormat="1" ht="13.5" customHeight="1" x14ac:dyDescent="0.25">
      <c r="A5" s="203">
        <f>'Provincial Info'!B11</f>
        <v>0</v>
      </c>
      <c r="B5" s="203"/>
      <c r="C5" s="39"/>
      <c r="D5" s="127" t="s">
        <v>118</v>
      </c>
      <c r="E5" s="121">
        <f>COUNTIF(G11:G92,D5)</f>
        <v>0</v>
      </c>
      <c r="F5" s="127" t="s">
        <v>121</v>
      </c>
      <c r="G5" s="121">
        <f>COUNTIF(G14:G95,F5)</f>
        <v>0</v>
      </c>
      <c r="H5" s="39"/>
      <c r="I5" s="39"/>
      <c r="J5" s="39"/>
      <c r="K5" s="126" t="s">
        <v>149</v>
      </c>
      <c r="L5" s="39"/>
      <c r="M5" s="75"/>
      <c r="N5" s="75"/>
      <c r="O5" s="75"/>
      <c r="P5" s="75"/>
      <c r="Q5" s="94"/>
      <c r="R5" s="47"/>
      <c r="S5" s="47"/>
      <c r="T5" s="77"/>
      <c r="U5" s="77"/>
      <c r="V5" s="77"/>
      <c r="W5" s="77" t="str">
        <f>IF(U5=0," ",U5)</f>
        <v xml:space="preserve"> </v>
      </c>
      <c r="X5" s="74" t="str">
        <f t="shared" ref="W5:X30" si="0">CONCATENATE(V5,". ",W5)</f>
        <v xml:space="preserve">.  </v>
      </c>
    </row>
    <row r="6" spans="1:24" s="74" customFormat="1" ht="18.75" x14ac:dyDescent="0.3">
      <c r="A6" s="128"/>
      <c r="B6" s="129"/>
      <c r="C6" s="39"/>
      <c r="D6" s="65"/>
      <c r="E6" s="65"/>
      <c r="F6" s="137" t="s">
        <v>154</v>
      </c>
      <c r="G6" s="138">
        <f>SUM(E3:E7)</f>
        <v>0</v>
      </c>
      <c r="H6" s="39"/>
      <c r="I6" s="39"/>
      <c r="J6" s="39"/>
      <c r="K6" s="123" t="s">
        <v>148</v>
      </c>
      <c r="L6" s="39"/>
      <c r="M6" s="75"/>
      <c r="N6" s="75"/>
      <c r="O6" s="75"/>
      <c r="P6" s="75"/>
      <c r="Q6" s="94"/>
      <c r="R6" s="47"/>
      <c r="S6" s="47"/>
      <c r="T6" s="77"/>
      <c r="U6" s="77"/>
      <c r="V6" s="77"/>
      <c r="W6" s="77"/>
    </row>
    <row r="7" spans="1:24" s="74" customFormat="1" ht="15" customHeight="1" x14ac:dyDescent="0.3">
      <c r="A7" s="128"/>
      <c r="B7" s="129"/>
      <c r="C7" s="39"/>
      <c r="D7" s="65"/>
      <c r="E7" s="65"/>
      <c r="F7" s="65"/>
      <c r="G7" s="39"/>
      <c r="H7" s="39"/>
      <c r="I7" s="39"/>
      <c r="J7" s="39"/>
      <c r="K7" s="48"/>
      <c r="L7" s="39"/>
      <c r="M7" s="75"/>
      <c r="N7" s="75"/>
      <c r="O7" s="75"/>
      <c r="P7" s="75"/>
      <c r="Q7" s="94"/>
      <c r="R7" s="47"/>
      <c r="S7" s="47"/>
      <c r="T7" s="77"/>
      <c r="U7" s="77"/>
      <c r="V7" s="77"/>
      <c r="W7" s="77"/>
    </row>
    <row r="8" spans="1:24" ht="48.75" customHeight="1" x14ac:dyDescent="0.2">
      <c r="A8" s="7" t="s">
        <v>0</v>
      </c>
      <c r="B8" s="7" t="s">
        <v>90</v>
      </c>
      <c r="C8" s="7" t="s">
        <v>53</v>
      </c>
      <c r="D8" s="96" t="s">
        <v>65</v>
      </c>
      <c r="E8" s="78" t="s">
        <v>2</v>
      </c>
      <c r="F8" s="79" t="s">
        <v>1</v>
      </c>
      <c r="G8" s="80" t="s">
        <v>115</v>
      </c>
      <c r="H8" s="134" t="s">
        <v>122</v>
      </c>
      <c r="I8" s="7" t="s">
        <v>93</v>
      </c>
      <c r="J8" s="7" t="s">
        <v>104</v>
      </c>
      <c r="K8" s="51" t="s">
        <v>152</v>
      </c>
      <c r="L8" s="50" t="s">
        <v>123</v>
      </c>
      <c r="M8" s="50" t="s">
        <v>153</v>
      </c>
      <c r="N8" s="51" t="s">
        <v>126</v>
      </c>
      <c r="O8" s="50" t="s">
        <v>124</v>
      </c>
      <c r="P8" s="50" t="s">
        <v>125</v>
      </c>
      <c r="Q8" s="95"/>
      <c r="R8" s="47"/>
      <c r="S8" s="100"/>
      <c r="T8" s="100"/>
      <c r="U8" s="77"/>
      <c r="V8" s="77"/>
      <c r="W8" s="74" t="str">
        <f t="shared" si="0"/>
        <v xml:space="preserve">. </v>
      </c>
      <c r="X8" s="74"/>
    </row>
    <row r="9" spans="1:24" x14ac:dyDescent="0.2">
      <c r="A9" s="52" t="str">
        <f>IF(B9=0," ",$A$5)</f>
        <v xml:space="preserve"> </v>
      </c>
      <c r="B9" s="53"/>
      <c r="C9" s="53"/>
      <c r="D9" s="97"/>
      <c r="E9" s="81" t="str">
        <f>IF(D9=0, " ", 2018-D9)</f>
        <v xml:space="preserve"> </v>
      </c>
      <c r="F9" s="53"/>
      <c r="G9" s="53"/>
      <c r="H9" s="53"/>
      <c r="I9" s="53"/>
      <c r="J9" s="53"/>
      <c r="K9" s="55"/>
      <c r="L9" s="103"/>
      <c r="M9" s="103"/>
      <c r="N9" s="55"/>
      <c r="O9" s="103"/>
      <c r="P9" s="57" t="str">
        <f t="shared" ref="P9:P40" si="1">IF(B9=0," ",+N9-K9)</f>
        <v xml:space="preserve"> </v>
      </c>
      <c r="Q9" s="47"/>
      <c r="R9" s="47"/>
      <c r="S9" s="99">
        <f t="shared" ref="S9:S40" si="2">B9</f>
        <v>0</v>
      </c>
      <c r="T9" s="99">
        <f t="shared" ref="T9:T40" si="3">C9</f>
        <v>0</v>
      </c>
      <c r="U9" s="77"/>
      <c r="V9" s="77"/>
      <c r="W9" s="74" t="str">
        <f t="shared" si="0"/>
        <v xml:space="preserve">. </v>
      </c>
      <c r="X9" s="74"/>
    </row>
    <row r="10" spans="1:24" x14ac:dyDescent="0.2">
      <c r="A10" s="52" t="str">
        <f t="shared" ref="A10:A73" si="4">IF(B10=0," ",$A$5)</f>
        <v xml:space="preserve"> </v>
      </c>
      <c r="B10" s="53"/>
      <c r="C10" s="53"/>
      <c r="D10" s="97"/>
      <c r="E10" s="81" t="str">
        <f t="shared" ref="E10:E73" si="5">IF(D10=0, " ", 2018-D10)</f>
        <v xml:space="preserve"> </v>
      </c>
      <c r="F10" s="53"/>
      <c r="G10" s="53"/>
      <c r="H10" s="53"/>
      <c r="I10" s="53"/>
      <c r="J10" s="53"/>
      <c r="K10" s="55"/>
      <c r="L10" s="103"/>
      <c r="M10" s="103"/>
      <c r="N10" s="55"/>
      <c r="O10" s="103"/>
      <c r="P10" s="57" t="str">
        <f t="shared" si="1"/>
        <v xml:space="preserve"> </v>
      </c>
      <c r="Q10" s="47"/>
      <c r="R10" s="58"/>
      <c r="S10" s="99">
        <f t="shared" si="2"/>
        <v>0</v>
      </c>
      <c r="T10" s="99">
        <f t="shared" si="3"/>
        <v>0</v>
      </c>
      <c r="U10" s="77"/>
      <c r="V10" s="77"/>
      <c r="W10" s="42" t="s">
        <v>31</v>
      </c>
      <c r="X10" s="42" t="s">
        <v>32</v>
      </c>
    </row>
    <row r="11" spans="1:24" x14ac:dyDescent="0.2">
      <c r="A11" s="52" t="str">
        <f t="shared" si="4"/>
        <v xml:space="preserve"> </v>
      </c>
      <c r="B11" s="53"/>
      <c r="C11" s="53"/>
      <c r="D11" s="97"/>
      <c r="E11" s="81" t="str">
        <f t="shared" si="5"/>
        <v xml:space="preserve"> </v>
      </c>
      <c r="F11" s="53"/>
      <c r="G11" s="53"/>
      <c r="H11" s="53"/>
      <c r="I11" s="53"/>
      <c r="J11" s="53"/>
      <c r="K11" s="55"/>
      <c r="L11" s="103"/>
      <c r="M11" s="103"/>
      <c r="N11" s="55"/>
      <c r="O11" s="103"/>
      <c r="P11" s="57" t="str">
        <f t="shared" si="1"/>
        <v xml:space="preserve"> </v>
      </c>
      <c r="Q11" s="59"/>
      <c r="R11" s="59"/>
      <c r="S11" s="99">
        <f t="shared" si="2"/>
        <v>0</v>
      </c>
      <c r="T11" s="99">
        <f t="shared" si="3"/>
        <v>0</v>
      </c>
      <c r="U11" s="77"/>
      <c r="V11" s="77"/>
      <c r="W11" s="47">
        <v>43241</v>
      </c>
      <c r="X11" s="47">
        <v>43246</v>
      </c>
    </row>
    <row r="12" spans="1:24" x14ac:dyDescent="0.2">
      <c r="A12" s="52" t="str">
        <f t="shared" si="4"/>
        <v xml:space="preserve"> </v>
      </c>
      <c r="B12" s="53"/>
      <c r="C12" s="53"/>
      <c r="D12" s="97"/>
      <c r="E12" s="81" t="str">
        <f t="shared" si="5"/>
        <v xml:space="preserve"> </v>
      </c>
      <c r="F12" s="53"/>
      <c r="G12" s="53"/>
      <c r="H12" s="53"/>
      <c r="I12" s="53"/>
      <c r="J12" s="53"/>
      <c r="K12" s="55"/>
      <c r="L12" s="103"/>
      <c r="M12" s="103"/>
      <c r="N12" s="55"/>
      <c r="O12" s="103"/>
      <c r="P12" s="57" t="str">
        <f t="shared" si="1"/>
        <v xml:space="preserve"> </v>
      </c>
      <c r="R12" s="60">
        <f>COUNTIF(P$9:P$90,1)</f>
        <v>0</v>
      </c>
      <c r="S12" s="99">
        <f t="shared" si="2"/>
        <v>0</v>
      </c>
      <c r="T12" s="99">
        <f t="shared" si="3"/>
        <v>0</v>
      </c>
      <c r="U12" s="77"/>
      <c r="V12" s="77"/>
      <c r="W12" s="47">
        <v>43242</v>
      </c>
      <c r="X12" s="47">
        <v>43247</v>
      </c>
    </row>
    <row r="13" spans="1:24" x14ac:dyDescent="0.2">
      <c r="A13" s="52" t="str">
        <f t="shared" si="4"/>
        <v xml:space="preserve"> </v>
      </c>
      <c r="B13" s="53"/>
      <c r="C13" s="53"/>
      <c r="D13" s="97"/>
      <c r="E13" s="81" t="str">
        <f t="shared" si="5"/>
        <v xml:space="preserve"> </v>
      </c>
      <c r="F13" s="53"/>
      <c r="G13" s="53"/>
      <c r="H13" s="53"/>
      <c r="I13" s="53"/>
      <c r="J13" s="53"/>
      <c r="K13" s="55"/>
      <c r="L13" s="103"/>
      <c r="M13" s="103"/>
      <c r="N13" s="55"/>
      <c r="O13" s="103"/>
      <c r="P13" s="57" t="str">
        <f t="shared" si="1"/>
        <v xml:space="preserve"> </v>
      </c>
      <c r="R13" s="60">
        <f>COUNTIF(P$9:P$90,2)</f>
        <v>0</v>
      </c>
      <c r="S13" s="99">
        <f t="shared" si="2"/>
        <v>0</v>
      </c>
      <c r="T13" s="99">
        <f t="shared" si="3"/>
        <v>0</v>
      </c>
      <c r="U13" s="77"/>
      <c r="V13" s="77"/>
      <c r="W13" s="47">
        <v>43243</v>
      </c>
      <c r="X13" s="47">
        <v>43248</v>
      </c>
    </row>
    <row r="14" spans="1:24" x14ac:dyDescent="0.2">
      <c r="A14" s="52" t="str">
        <f t="shared" si="4"/>
        <v xml:space="preserve"> </v>
      </c>
      <c r="B14" s="53"/>
      <c r="C14" s="53"/>
      <c r="D14" s="97"/>
      <c r="E14" s="81" t="str">
        <f t="shared" si="5"/>
        <v xml:space="preserve"> </v>
      </c>
      <c r="F14" s="53"/>
      <c r="G14" s="53"/>
      <c r="H14" s="53"/>
      <c r="I14" s="53"/>
      <c r="J14" s="53"/>
      <c r="K14" s="55"/>
      <c r="L14" s="103"/>
      <c r="M14" s="103"/>
      <c r="N14" s="55"/>
      <c r="O14" s="103"/>
      <c r="P14" s="57" t="str">
        <f t="shared" si="1"/>
        <v xml:space="preserve"> </v>
      </c>
      <c r="R14" s="60">
        <f>COUNTIF(P$9:P$90,3)</f>
        <v>0</v>
      </c>
      <c r="S14" s="99">
        <f t="shared" si="2"/>
        <v>0</v>
      </c>
      <c r="T14" s="99">
        <f t="shared" si="3"/>
        <v>0</v>
      </c>
      <c r="U14" s="77"/>
      <c r="V14" s="77"/>
      <c r="W14" s="47"/>
      <c r="X14" s="47"/>
    </row>
    <row r="15" spans="1:24" x14ac:dyDescent="0.2">
      <c r="A15" s="52" t="str">
        <f t="shared" si="4"/>
        <v xml:space="preserve"> </v>
      </c>
      <c r="B15" s="53"/>
      <c r="C15" s="53"/>
      <c r="D15" s="97"/>
      <c r="E15" s="81" t="str">
        <f t="shared" si="5"/>
        <v xml:space="preserve"> </v>
      </c>
      <c r="F15" s="53"/>
      <c r="G15" s="53"/>
      <c r="H15" s="53"/>
      <c r="I15" s="53"/>
      <c r="J15" s="53"/>
      <c r="K15" s="55"/>
      <c r="L15" s="103"/>
      <c r="M15" s="103"/>
      <c r="N15" s="55"/>
      <c r="O15" s="103"/>
      <c r="P15" s="57" t="str">
        <f t="shared" si="1"/>
        <v xml:space="preserve"> </v>
      </c>
      <c r="R15" s="60">
        <f>COUNTIF(P$9:P$90,4)</f>
        <v>0</v>
      </c>
      <c r="S15" s="99">
        <f t="shared" si="2"/>
        <v>0</v>
      </c>
      <c r="T15" s="99">
        <f t="shared" si="3"/>
        <v>0</v>
      </c>
      <c r="U15" s="77"/>
      <c r="V15" s="77"/>
      <c r="W15" s="47"/>
      <c r="X15" s="47"/>
    </row>
    <row r="16" spans="1:24" x14ac:dyDescent="0.2">
      <c r="A16" s="52" t="str">
        <f t="shared" si="4"/>
        <v xml:space="preserve"> </v>
      </c>
      <c r="B16" s="53"/>
      <c r="C16" s="53"/>
      <c r="D16" s="97"/>
      <c r="E16" s="81" t="str">
        <f t="shared" si="5"/>
        <v xml:space="preserve"> </v>
      </c>
      <c r="F16" s="53"/>
      <c r="G16" s="53"/>
      <c r="H16" s="53"/>
      <c r="I16" s="53"/>
      <c r="J16" s="53"/>
      <c r="K16" s="55"/>
      <c r="L16" s="103"/>
      <c r="M16" s="103"/>
      <c r="N16" s="55"/>
      <c r="O16" s="103"/>
      <c r="P16" s="57" t="str">
        <f t="shared" si="1"/>
        <v xml:space="preserve"> </v>
      </c>
      <c r="R16" s="60">
        <f>COUNTIF(P$9:P$90,5)</f>
        <v>0</v>
      </c>
      <c r="S16" s="99">
        <f t="shared" si="2"/>
        <v>0</v>
      </c>
      <c r="T16" s="99">
        <f t="shared" si="3"/>
        <v>0</v>
      </c>
      <c r="U16" s="77"/>
      <c r="V16" s="77"/>
      <c r="W16" s="104">
        <f>COUNTIF(P9:P90,1)</f>
        <v>0</v>
      </c>
      <c r="X16" s="60" t="s">
        <v>25</v>
      </c>
    </row>
    <row r="17" spans="1:24" x14ac:dyDescent="0.2">
      <c r="A17" s="52" t="str">
        <f t="shared" si="4"/>
        <v xml:space="preserve"> </v>
      </c>
      <c r="B17" s="53"/>
      <c r="C17" s="53"/>
      <c r="D17" s="97"/>
      <c r="E17" s="81" t="str">
        <f t="shared" si="5"/>
        <v xml:space="preserve"> </v>
      </c>
      <c r="F17" s="53"/>
      <c r="G17" s="53"/>
      <c r="H17" s="53"/>
      <c r="I17" s="53"/>
      <c r="J17" s="53"/>
      <c r="K17" s="55"/>
      <c r="L17" s="103"/>
      <c r="M17" s="103"/>
      <c r="N17" s="55"/>
      <c r="O17" s="103"/>
      <c r="P17" s="57" t="str">
        <f t="shared" si="1"/>
        <v xml:space="preserve"> </v>
      </c>
      <c r="R17" s="60">
        <f>COUNTIF(P$9:P$90,6)</f>
        <v>0</v>
      </c>
      <c r="S17" s="99">
        <f t="shared" si="2"/>
        <v>0</v>
      </c>
      <c r="T17" s="99">
        <f t="shared" si="3"/>
        <v>0</v>
      </c>
      <c r="U17" s="77"/>
      <c r="V17" s="77"/>
      <c r="W17" s="104">
        <f>COUNTIF(P9:P90,2)</f>
        <v>0</v>
      </c>
      <c r="X17" s="60" t="s">
        <v>26</v>
      </c>
    </row>
    <row r="18" spans="1:24" x14ac:dyDescent="0.2">
      <c r="A18" s="52" t="str">
        <f t="shared" si="4"/>
        <v xml:space="preserve"> </v>
      </c>
      <c r="B18" s="53"/>
      <c r="C18" s="53"/>
      <c r="D18" s="97"/>
      <c r="E18" s="81" t="str">
        <f t="shared" si="5"/>
        <v xml:space="preserve"> </v>
      </c>
      <c r="F18" s="53"/>
      <c r="G18" s="53"/>
      <c r="H18" s="53"/>
      <c r="I18" s="53"/>
      <c r="J18" s="53"/>
      <c r="K18" s="55"/>
      <c r="L18" s="103"/>
      <c r="M18" s="103"/>
      <c r="N18" s="55"/>
      <c r="O18" s="103"/>
      <c r="P18" s="57" t="str">
        <f t="shared" si="1"/>
        <v xml:space="preserve"> </v>
      </c>
      <c r="R18" s="60">
        <f>COUNTIF(P$9:P$90,7)</f>
        <v>0</v>
      </c>
      <c r="S18" s="99">
        <f t="shared" si="2"/>
        <v>0</v>
      </c>
      <c r="T18" s="99">
        <f t="shared" si="3"/>
        <v>0</v>
      </c>
      <c r="U18" s="77"/>
      <c r="V18" s="77"/>
      <c r="W18" s="104">
        <f>COUNTIF(P9:P90,3)</f>
        <v>0</v>
      </c>
      <c r="X18" s="60" t="s">
        <v>5</v>
      </c>
    </row>
    <row r="19" spans="1:24" x14ac:dyDescent="0.2">
      <c r="A19" s="52" t="str">
        <f t="shared" si="4"/>
        <v xml:space="preserve"> </v>
      </c>
      <c r="B19" s="53"/>
      <c r="C19" s="53"/>
      <c r="D19" s="97"/>
      <c r="E19" s="81" t="str">
        <f t="shared" si="5"/>
        <v xml:space="preserve"> </v>
      </c>
      <c r="F19" s="53"/>
      <c r="G19" s="53"/>
      <c r="H19" s="53"/>
      <c r="I19" s="53"/>
      <c r="J19" s="53"/>
      <c r="K19" s="55"/>
      <c r="L19" s="103"/>
      <c r="M19" s="103"/>
      <c r="N19" s="55"/>
      <c r="O19" s="103"/>
      <c r="P19" s="57" t="str">
        <f t="shared" si="1"/>
        <v xml:space="preserve"> </v>
      </c>
      <c r="Q19" s="60"/>
      <c r="R19" s="60"/>
      <c r="S19" s="99">
        <f t="shared" si="2"/>
        <v>0</v>
      </c>
      <c r="T19" s="99">
        <f t="shared" si="3"/>
        <v>0</v>
      </c>
      <c r="U19" s="77"/>
      <c r="V19" s="77"/>
      <c r="W19" s="104">
        <f>COUNTIF(P9:P90,4)</f>
        <v>0</v>
      </c>
      <c r="X19" s="60" t="s">
        <v>6</v>
      </c>
    </row>
    <row r="20" spans="1:24" x14ac:dyDescent="0.2">
      <c r="A20" s="52" t="str">
        <f t="shared" si="4"/>
        <v xml:space="preserve"> </v>
      </c>
      <c r="B20" s="53"/>
      <c r="C20" s="53"/>
      <c r="D20" s="97"/>
      <c r="E20" s="81" t="str">
        <f t="shared" si="5"/>
        <v xml:space="preserve"> </v>
      </c>
      <c r="F20" s="53"/>
      <c r="G20" s="53"/>
      <c r="H20" s="53"/>
      <c r="I20" s="53"/>
      <c r="J20" s="53"/>
      <c r="K20" s="55"/>
      <c r="L20" s="103"/>
      <c r="M20" s="103"/>
      <c r="N20" s="55"/>
      <c r="O20" s="103"/>
      <c r="P20" s="57" t="str">
        <f t="shared" si="1"/>
        <v xml:space="preserve"> </v>
      </c>
      <c r="Q20" s="60"/>
      <c r="R20" s="60"/>
      <c r="S20" s="99">
        <f t="shared" si="2"/>
        <v>0</v>
      </c>
      <c r="T20" s="99">
        <f t="shared" si="3"/>
        <v>0</v>
      </c>
      <c r="U20" s="77"/>
      <c r="V20" s="77"/>
      <c r="W20" s="104">
        <f>COUNTIF(P9:P90,5)</f>
        <v>0</v>
      </c>
      <c r="X20" s="60" t="s">
        <v>7</v>
      </c>
    </row>
    <row r="21" spans="1:24" x14ac:dyDescent="0.2">
      <c r="A21" s="52" t="str">
        <f t="shared" si="4"/>
        <v xml:space="preserve"> </v>
      </c>
      <c r="B21" s="53"/>
      <c r="C21" s="53"/>
      <c r="D21" s="97"/>
      <c r="E21" s="81" t="str">
        <f t="shared" si="5"/>
        <v xml:space="preserve"> </v>
      </c>
      <c r="F21" s="53"/>
      <c r="G21" s="53"/>
      <c r="H21" s="53"/>
      <c r="I21" s="53"/>
      <c r="J21" s="53"/>
      <c r="K21" s="55"/>
      <c r="L21" s="103"/>
      <c r="M21" s="103"/>
      <c r="N21" s="55"/>
      <c r="O21" s="103"/>
      <c r="P21" s="57" t="str">
        <f t="shared" si="1"/>
        <v xml:space="preserve"> </v>
      </c>
      <c r="Q21" s="60"/>
      <c r="R21" s="60"/>
      <c r="S21" s="99">
        <f t="shared" si="2"/>
        <v>0</v>
      </c>
      <c r="T21" s="99">
        <f t="shared" si="3"/>
        <v>0</v>
      </c>
      <c r="U21" s="77"/>
      <c r="V21" s="77"/>
      <c r="W21" s="104">
        <f>COUNTIF(P9:P90,6)</f>
        <v>0</v>
      </c>
      <c r="X21" s="60" t="s">
        <v>8</v>
      </c>
    </row>
    <row r="22" spans="1:24" x14ac:dyDescent="0.2">
      <c r="A22" s="52" t="str">
        <f t="shared" si="4"/>
        <v xml:space="preserve"> </v>
      </c>
      <c r="B22" s="53"/>
      <c r="C22" s="53"/>
      <c r="D22" s="97"/>
      <c r="E22" s="81" t="str">
        <f t="shared" si="5"/>
        <v xml:space="preserve"> </v>
      </c>
      <c r="F22" s="53"/>
      <c r="G22" s="53"/>
      <c r="H22" s="53"/>
      <c r="I22" s="53"/>
      <c r="J22" s="53"/>
      <c r="K22" s="55"/>
      <c r="L22" s="103"/>
      <c r="M22" s="103"/>
      <c r="N22" s="55"/>
      <c r="O22" s="103"/>
      <c r="P22" s="57" t="str">
        <f t="shared" si="1"/>
        <v xml:space="preserve"> </v>
      </c>
      <c r="Q22" s="59"/>
      <c r="R22" s="59"/>
      <c r="S22" s="99">
        <f t="shared" si="2"/>
        <v>0</v>
      </c>
      <c r="T22" s="99">
        <f t="shared" si="3"/>
        <v>0</v>
      </c>
      <c r="U22" s="77"/>
      <c r="V22" s="77"/>
      <c r="W22" s="104">
        <f>COUNTIF(P9:P90,7)</f>
        <v>0</v>
      </c>
      <c r="X22" s="60" t="s">
        <v>9</v>
      </c>
    </row>
    <row r="23" spans="1:24" x14ac:dyDescent="0.2">
      <c r="A23" s="52" t="str">
        <f t="shared" si="4"/>
        <v xml:space="preserve"> </v>
      </c>
      <c r="B23" s="53"/>
      <c r="C23" s="53"/>
      <c r="D23" s="97"/>
      <c r="E23" s="81" t="str">
        <f t="shared" si="5"/>
        <v xml:space="preserve"> </v>
      </c>
      <c r="F23" s="53"/>
      <c r="G23" s="53"/>
      <c r="H23" s="53"/>
      <c r="I23" s="53"/>
      <c r="J23" s="53"/>
      <c r="K23" s="55"/>
      <c r="L23" s="103"/>
      <c r="M23" s="103"/>
      <c r="N23" s="55"/>
      <c r="O23" s="103"/>
      <c r="P23" s="57" t="str">
        <f t="shared" si="1"/>
        <v xml:space="preserve"> </v>
      </c>
      <c r="Q23" s="59"/>
      <c r="R23" s="59"/>
      <c r="S23" s="99">
        <f t="shared" si="2"/>
        <v>0</v>
      </c>
      <c r="T23" s="99">
        <f t="shared" si="3"/>
        <v>0</v>
      </c>
      <c r="U23" s="77"/>
      <c r="V23" s="77"/>
      <c r="W23" s="74" t="str">
        <f t="shared" si="0"/>
        <v xml:space="preserve">. </v>
      </c>
    </row>
    <row r="24" spans="1:24" x14ac:dyDescent="0.2">
      <c r="A24" s="52" t="str">
        <f t="shared" si="4"/>
        <v xml:space="preserve"> </v>
      </c>
      <c r="B24" s="53"/>
      <c r="C24" s="53"/>
      <c r="D24" s="97"/>
      <c r="E24" s="81" t="str">
        <f t="shared" si="5"/>
        <v xml:space="preserve"> </v>
      </c>
      <c r="F24" s="53"/>
      <c r="G24" s="53"/>
      <c r="H24" s="53"/>
      <c r="I24" s="53"/>
      <c r="J24" s="53"/>
      <c r="K24" s="55"/>
      <c r="L24" s="103"/>
      <c r="M24" s="103"/>
      <c r="N24" s="55"/>
      <c r="O24" s="103"/>
      <c r="P24" s="57" t="str">
        <f t="shared" si="1"/>
        <v xml:space="preserve"> </v>
      </c>
      <c r="Q24" s="59"/>
      <c r="R24" s="59"/>
      <c r="S24" s="99">
        <f t="shared" si="2"/>
        <v>0</v>
      </c>
      <c r="T24" s="99">
        <f t="shared" si="3"/>
        <v>0</v>
      </c>
      <c r="U24" s="77"/>
      <c r="V24" s="77"/>
      <c r="W24" s="74" t="str">
        <f t="shared" si="0"/>
        <v xml:space="preserve">. </v>
      </c>
    </row>
    <row r="25" spans="1:24" x14ac:dyDescent="0.2">
      <c r="A25" s="52" t="str">
        <f t="shared" si="4"/>
        <v xml:space="preserve"> </v>
      </c>
      <c r="B25" s="53"/>
      <c r="C25" s="53"/>
      <c r="D25" s="97"/>
      <c r="E25" s="81" t="str">
        <f t="shared" si="5"/>
        <v xml:space="preserve"> </v>
      </c>
      <c r="F25" s="53"/>
      <c r="G25" s="53"/>
      <c r="H25" s="53"/>
      <c r="I25" s="53"/>
      <c r="J25" s="53"/>
      <c r="K25" s="55"/>
      <c r="L25" s="103"/>
      <c r="M25" s="103"/>
      <c r="N25" s="55"/>
      <c r="O25" s="103"/>
      <c r="P25" s="57" t="str">
        <f t="shared" si="1"/>
        <v xml:space="preserve"> </v>
      </c>
      <c r="Q25" s="59"/>
      <c r="R25" s="59"/>
      <c r="S25" s="99">
        <f t="shared" si="2"/>
        <v>0</v>
      </c>
      <c r="T25" s="99">
        <f t="shared" si="3"/>
        <v>0</v>
      </c>
      <c r="U25" s="77"/>
      <c r="V25" s="77"/>
      <c r="W25" s="74" t="str">
        <f t="shared" si="0"/>
        <v xml:space="preserve">. </v>
      </c>
    </row>
    <row r="26" spans="1:24" x14ac:dyDescent="0.2">
      <c r="A26" s="52" t="str">
        <f t="shared" si="4"/>
        <v xml:space="preserve"> </v>
      </c>
      <c r="B26" s="53"/>
      <c r="C26" s="53"/>
      <c r="D26" s="97"/>
      <c r="E26" s="81" t="str">
        <f t="shared" si="5"/>
        <v xml:space="preserve"> </v>
      </c>
      <c r="F26" s="53"/>
      <c r="G26" s="53"/>
      <c r="H26" s="53"/>
      <c r="I26" s="53"/>
      <c r="J26" s="53"/>
      <c r="K26" s="55"/>
      <c r="L26" s="103"/>
      <c r="M26" s="103"/>
      <c r="N26" s="55"/>
      <c r="O26" s="103"/>
      <c r="P26" s="57" t="str">
        <f t="shared" si="1"/>
        <v xml:space="preserve"> </v>
      </c>
      <c r="Q26" s="59"/>
      <c r="R26" s="59"/>
      <c r="S26" s="99">
        <f t="shared" si="2"/>
        <v>0</v>
      </c>
      <c r="T26" s="99">
        <f t="shared" si="3"/>
        <v>0</v>
      </c>
      <c r="U26" s="77"/>
      <c r="V26" s="77"/>
      <c r="W26" s="74" t="str">
        <f t="shared" si="0"/>
        <v xml:space="preserve">. </v>
      </c>
      <c r="X26" s="61" t="s">
        <v>116</v>
      </c>
    </row>
    <row r="27" spans="1:24" x14ac:dyDescent="0.2">
      <c r="A27" s="52" t="str">
        <f t="shared" si="4"/>
        <v xml:space="preserve"> </v>
      </c>
      <c r="B27" s="53"/>
      <c r="C27" s="53"/>
      <c r="D27" s="97"/>
      <c r="E27" s="81" t="str">
        <f t="shared" si="5"/>
        <v xml:space="preserve"> </v>
      </c>
      <c r="F27" s="53"/>
      <c r="G27" s="53"/>
      <c r="H27" s="53"/>
      <c r="I27" s="53"/>
      <c r="J27" s="53"/>
      <c r="K27" s="55"/>
      <c r="L27" s="103"/>
      <c r="M27" s="103"/>
      <c r="N27" s="55"/>
      <c r="O27" s="103"/>
      <c r="P27" s="57" t="str">
        <f t="shared" si="1"/>
        <v xml:space="preserve"> </v>
      </c>
      <c r="Q27" s="59"/>
      <c r="R27" s="59"/>
      <c r="S27" s="99">
        <f t="shared" si="2"/>
        <v>0</v>
      </c>
      <c r="T27" s="99">
        <f t="shared" si="3"/>
        <v>0</v>
      </c>
      <c r="U27" s="77"/>
      <c r="V27" s="77"/>
      <c r="W27" s="74" t="str">
        <f t="shared" si="0"/>
        <v xml:space="preserve">. </v>
      </c>
      <c r="X27" s="61" t="s">
        <v>117</v>
      </c>
    </row>
    <row r="28" spans="1:24" x14ac:dyDescent="0.2">
      <c r="A28" s="52" t="str">
        <f t="shared" si="4"/>
        <v xml:space="preserve"> </v>
      </c>
      <c r="B28" s="53"/>
      <c r="C28" s="53"/>
      <c r="D28" s="97"/>
      <c r="E28" s="81" t="str">
        <f t="shared" si="5"/>
        <v xml:space="preserve"> </v>
      </c>
      <c r="F28" s="53"/>
      <c r="G28" s="53"/>
      <c r="H28" s="53"/>
      <c r="I28" s="53"/>
      <c r="J28" s="53"/>
      <c r="K28" s="55"/>
      <c r="L28" s="103"/>
      <c r="M28" s="103"/>
      <c r="N28" s="55"/>
      <c r="O28" s="103"/>
      <c r="P28" s="57" t="str">
        <f t="shared" si="1"/>
        <v xml:space="preserve"> </v>
      </c>
      <c r="Q28" s="59"/>
      <c r="R28" s="59"/>
      <c r="S28" s="99">
        <f t="shared" si="2"/>
        <v>0</v>
      </c>
      <c r="T28" s="99">
        <f t="shared" si="3"/>
        <v>0</v>
      </c>
      <c r="U28" s="77"/>
      <c r="V28" s="77"/>
      <c r="W28" s="74" t="str">
        <f t="shared" si="0"/>
        <v xml:space="preserve">. </v>
      </c>
      <c r="X28" s="61" t="s">
        <v>118</v>
      </c>
    </row>
    <row r="29" spans="1:24" x14ac:dyDescent="0.2">
      <c r="A29" s="52" t="str">
        <f t="shared" si="4"/>
        <v xml:space="preserve"> </v>
      </c>
      <c r="B29" s="53"/>
      <c r="C29" s="53"/>
      <c r="D29" s="97"/>
      <c r="E29" s="81" t="str">
        <f t="shared" si="5"/>
        <v xml:space="preserve"> </v>
      </c>
      <c r="F29" s="53"/>
      <c r="G29" s="53"/>
      <c r="H29" s="53"/>
      <c r="I29" s="53"/>
      <c r="J29" s="53"/>
      <c r="K29" s="55"/>
      <c r="L29" s="103"/>
      <c r="M29" s="103"/>
      <c r="N29" s="55"/>
      <c r="O29" s="103"/>
      <c r="P29" s="57" t="str">
        <f t="shared" si="1"/>
        <v xml:space="preserve"> </v>
      </c>
      <c r="Q29" s="59"/>
      <c r="R29" s="59"/>
      <c r="S29" s="99">
        <f t="shared" si="2"/>
        <v>0</v>
      </c>
      <c r="T29" s="99">
        <f t="shared" si="3"/>
        <v>0</v>
      </c>
      <c r="U29" s="77"/>
      <c r="V29" s="77"/>
      <c r="W29" s="74" t="str">
        <f t="shared" si="0"/>
        <v xml:space="preserve">. </v>
      </c>
      <c r="X29" s="61" t="s">
        <v>119</v>
      </c>
    </row>
    <row r="30" spans="1:24" x14ac:dyDescent="0.2">
      <c r="A30" s="52" t="str">
        <f t="shared" si="4"/>
        <v xml:space="preserve"> </v>
      </c>
      <c r="B30" s="53"/>
      <c r="C30" s="53"/>
      <c r="D30" s="97"/>
      <c r="E30" s="81" t="str">
        <f t="shared" si="5"/>
        <v xml:space="preserve"> </v>
      </c>
      <c r="F30" s="53"/>
      <c r="G30" s="53"/>
      <c r="H30" s="53"/>
      <c r="I30" s="53"/>
      <c r="J30" s="53"/>
      <c r="K30" s="55"/>
      <c r="L30" s="103"/>
      <c r="M30" s="103"/>
      <c r="N30" s="55"/>
      <c r="O30" s="103"/>
      <c r="P30" s="57" t="str">
        <f t="shared" si="1"/>
        <v xml:space="preserve"> </v>
      </c>
      <c r="Q30" s="59"/>
      <c r="R30" s="59"/>
      <c r="S30" s="99">
        <f t="shared" si="2"/>
        <v>0</v>
      </c>
      <c r="T30" s="99">
        <f t="shared" si="3"/>
        <v>0</v>
      </c>
      <c r="U30" s="77"/>
      <c r="V30" s="77"/>
      <c r="W30" s="74" t="str">
        <f t="shared" si="0"/>
        <v xml:space="preserve">. </v>
      </c>
      <c r="X30" s="61" t="s">
        <v>120</v>
      </c>
    </row>
    <row r="31" spans="1:24" x14ac:dyDescent="0.2">
      <c r="A31" s="52" t="str">
        <f t="shared" si="4"/>
        <v xml:space="preserve"> </v>
      </c>
      <c r="B31" s="53"/>
      <c r="C31" s="53"/>
      <c r="D31" s="97"/>
      <c r="E31" s="81" t="str">
        <f t="shared" si="5"/>
        <v xml:space="preserve"> </v>
      </c>
      <c r="F31" s="53"/>
      <c r="G31" s="53"/>
      <c r="H31" s="53"/>
      <c r="I31" s="53"/>
      <c r="J31" s="53"/>
      <c r="K31" s="55"/>
      <c r="L31" s="103"/>
      <c r="M31" s="103"/>
      <c r="N31" s="55"/>
      <c r="O31" s="103"/>
      <c r="P31" s="57" t="str">
        <f t="shared" si="1"/>
        <v xml:space="preserve"> </v>
      </c>
      <c r="Q31" s="59"/>
      <c r="R31" s="59"/>
      <c r="S31" s="99">
        <f t="shared" si="2"/>
        <v>0</v>
      </c>
      <c r="T31" s="99">
        <f t="shared" si="3"/>
        <v>0</v>
      </c>
      <c r="U31" s="77"/>
      <c r="V31" s="77"/>
      <c r="W31" s="74"/>
      <c r="X31" s="61" t="s">
        <v>121</v>
      </c>
    </row>
    <row r="32" spans="1:24" x14ac:dyDescent="0.2">
      <c r="A32" s="52" t="str">
        <f t="shared" si="4"/>
        <v xml:space="preserve"> </v>
      </c>
      <c r="B32" s="53"/>
      <c r="C32" s="53"/>
      <c r="D32" s="97"/>
      <c r="E32" s="81" t="str">
        <f t="shared" si="5"/>
        <v xml:space="preserve"> </v>
      </c>
      <c r="F32" s="53"/>
      <c r="G32" s="53"/>
      <c r="H32" s="53"/>
      <c r="I32" s="53"/>
      <c r="J32" s="53"/>
      <c r="K32" s="55"/>
      <c r="L32" s="103"/>
      <c r="M32" s="103"/>
      <c r="N32" s="55"/>
      <c r="O32" s="103"/>
      <c r="P32" s="57" t="str">
        <f t="shared" si="1"/>
        <v xml:space="preserve"> </v>
      </c>
      <c r="Q32" s="59"/>
      <c r="R32" s="59"/>
      <c r="S32" s="99">
        <f t="shared" si="2"/>
        <v>0</v>
      </c>
      <c r="T32" s="99">
        <f t="shared" si="3"/>
        <v>0</v>
      </c>
      <c r="U32" s="77"/>
      <c r="V32" s="77"/>
      <c r="W32" s="74"/>
    </row>
    <row r="33" spans="1:21" x14ac:dyDescent="0.2">
      <c r="A33" s="52" t="str">
        <f t="shared" si="4"/>
        <v xml:space="preserve"> </v>
      </c>
      <c r="B33" s="53"/>
      <c r="C33" s="53"/>
      <c r="D33" s="97"/>
      <c r="E33" s="81" t="str">
        <f t="shared" si="5"/>
        <v xml:space="preserve"> </v>
      </c>
      <c r="F33" s="53"/>
      <c r="G33" s="53"/>
      <c r="H33" s="53"/>
      <c r="I33" s="53"/>
      <c r="J33" s="53"/>
      <c r="K33" s="55"/>
      <c r="L33" s="103"/>
      <c r="M33" s="103"/>
      <c r="N33" s="55"/>
      <c r="O33" s="103"/>
      <c r="P33" s="57" t="str">
        <f t="shared" si="1"/>
        <v xml:space="preserve"> </v>
      </c>
      <c r="Q33" s="5"/>
      <c r="S33" s="99">
        <f t="shared" si="2"/>
        <v>0</v>
      </c>
      <c r="T33" s="99">
        <f t="shared" si="3"/>
        <v>0</v>
      </c>
      <c r="U33" s="61"/>
    </row>
    <row r="34" spans="1:21" x14ac:dyDescent="0.2">
      <c r="A34" s="52" t="str">
        <f t="shared" si="4"/>
        <v xml:space="preserve"> </v>
      </c>
      <c r="B34" s="53"/>
      <c r="C34" s="53"/>
      <c r="D34" s="97"/>
      <c r="E34" s="81" t="str">
        <f t="shared" si="5"/>
        <v xml:space="preserve"> </v>
      </c>
      <c r="F34" s="53"/>
      <c r="G34" s="53"/>
      <c r="H34" s="53"/>
      <c r="I34" s="53"/>
      <c r="J34" s="53"/>
      <c r="K34" s="55"/>
      <c r="L34" s="103"/>
      <c r="M34" s="103"/>
      <c r="N34" s="55"/>
      <c r="O34" s="103"/>
      <c r="P34" s="57" t="str">
        <f t="shared" si="1"/>
        <v xml:space="preserve"> </v>
      </c>
      <c r="Q34" s="5"/>
      <c r="S34" s="99">
        <f t="shared" si="2"/>
        <v>0</v>
      </c>
      <c r="T34" s="99">
        <f t="shared" si="3"/>
        <v>0</v>
      </c>
      <c r="U34" s="61"/>
    </row>
    <row r="35" spans="1:21" x14ac:dyDescent="0.2">
      <c r="A35" s="52" t="str">
        <f t="shared" si="4"/>
        <v xml:space="preserve"> </v>
      </c>
      <c r="B35" s="53"/>
      <c r="C35" s="53"/>
      <c r="D35" s="97"/>
      <c r="E35" s="81" t="str">
        <f t="shared" si="5"/>
        <v xml:space="preserve"> </v>
      </c>
      <c r="F35" s="53"/>
      <c r="G35" s="53"/>
      <c r="H35" s="53"/>
      <c r="I35" s="53"/>
      <c r="J35" s="53"/>
      <c r="K35" s="55"/>
      <c r="L35" s="103"/>
      <c r="M35" s="103"/>
      <c r="N35" s="55"/>
      <c r="O35" s="103"/>
      <c r="P35" s="57" t="str">
        <f t="shared" si="1"/>
        <v xml:space="preserve"> </v>
      </c>
      <c r="Q35" s="5"/>
      <c r="S35" s="99">
        <f t="shared" si="2"/>
        <v>0</v>
      </c>
      <c r="T35" s="99">
        <f t="shared" si="3"/>
        <v>0</v>
      </c>
      <c r="U35" s="61"/>
    </row>
    <row r="36" spans="1:21" x14ac:dyDescent="0.2">
      <c r="A36" s="52" t="str">
        <f t="shared" si="4"/>
        <v xml:space="preserve"> </v>
      </c>
      <c r="B36" s="53"/>
      <c r="C36" s="53"/>
      <c r="D36" s="97"/>
      <c r="E36" s="81" t="str">
        <f t="shared" si="5"/>
        <v xml:space="preserve"> </v>
      </c>
      <c r="F36" s="53"/>
      <c r="G36" s="53"/>
      <c r="H36" s="53"/>
      <c r="I36" s="53"/>
      <c r="J36" s="53"/>
      <c r="K36" s="55"/>
      <c r="L36" s="103"/>
      <c r="M36" s="103"/>
      <c r="N36" s="55"/>
      <c r="O36" s="103"/>
      <c r="P36" s="57" t="str">
        <f t="shared" si="1"/>
        <v xml:space="preserve"> </v>
      </c>
      <c r="Q36" s="5"/>
      <c r="S36" s="99">
        <f t="shared" si="2"/>
        <v>0</v>
      </c>
      <c r="T36" s="99">
        <f t="shared" si="3"/>
        <v>0</v>
      </c>
      <c r="U36" s="61"/>
    </row>
    <row r="37" spans="1:21" x14ac:dyDescent="0.2">
      <c r="A37" s="52" t="str">
        <f t="shared" si="4"/>
        <v xml:space="preserve"> </v>
      </c>
      <c r="B37" s="53"/>
      <c r="C37" s="53"/>
      <c r="D37" s="97"/>
      <c r="E37" s="81" t="str">
        <f t="shared" si="5"/>
        <v xml:space="preserve"> </v>
      </c>
      <c r="F37" s="53"/>
      <c r="G37" s="53"/>
      <c r="H37" s="53"/>
      <c r="I37" s="53"/>
      <c r="J37" s="53"/>
      <c r="K37" s="55"/>
      <c r="L37" s="103"/>
      <c r="M37" s="103"/>
      <c r="N37" s="55"/>
      <c r="O37" s="103"/>
      <c r="P37" s="57" t="str">
        <f t="shared" si="1"/>
        <v xml:space="preserve"> </v>
      </c>
      <c r="Q37" s="5"/>
      <c r="S37" s="99">
        <f t="shared" si="2"/>
        <v>0</v>
      </c>
      <c r="T37" s="99">
        <f t="shared" si="3"/>
        <v>0</v>
      </c>
      <c r="U37" s="61"/>
    </row>
    <row r="38" spans="1:21" x14ac:dyDescent="0.2">
      <c r="A38" s="52" t="str">
        <f t="shared" si="4"/>
        <v xml:space="preserve"> </v>
      </c>
      <c r="B38" s="53"/>
      <c r="C38" s="53"/>
      <c r="D38" s="97"/>
      <c r="E38" s="81" t="str">
        <f t="shared" si="5"/>
        <v xml:space="preserve"> </v>
      </c>
      <c r="F38" s="53"/>
      <c r="G38" s="53"/>
      <c r="H38" s="53"/>
      <c r="I38" s="53"/>
      <c r="J38" s="53"/>
      <c r="K38" s="55"/>
      <c r="L38" s="103"/>
      <c r="M38" s="103"/>
      <c r="N38" s="55"/>
      <c r="O38" s="103"/>
      <c r="P38" s="57" t="str">
        <f t="shared" si="1"/>
        <v xml:space="preserve"> </v>
      </c>
      <c r="Q38" s="5"/>
      <c r="S38" s="99">
        <f t="shared" si="2"/>
        <v>0</v>
      </c>
      <c r="T38" s="99">
        <f t="shared" si="3"/>
        <v>0</v>
      </c>
      <c r="U38" s="61"/>
    </row>
    <row r="39" spans="1:21" x14ac:dyDescent="0.2">
      <c r="A39" s="52" t="str">
        <f t="shared" si="4"/>
        <v xml:space="preserve"> </v>
      </c>
      <c r="B39" s="53"/>
      <c r="C39" s="53"/>
      <c r="D39" s="97"/>
      <c r="E39" s="81" t="str">
        <f t="shared" si="5"/>
        <v xml:space="preserve"> </v>
      </c>
      <c r="F39" s="53"/>
      <c r="G39" s="53"/>
      <c r="H39" s="53"/>
      <c r="I39" s="53"/>
      <c r="J39" s="53"/>
      <c r="K39" s="55"/>
      <c r="L39" s="103"/>
      <c r="M39" s="103"/>
      <c r="N39" s="55"/>
      <c r="O39" s="103"/>
      <c r="P39" s="57" t="str">
        <f t="shared" si="1"/>
        <v xml:space="preserve"> </v>
      </c>
      <c r="Q39" s="5"/>
      <c r="S39" s="99">
        <f t="shared" si="2"/>
        <v>0</v>
      </c>
      <c r="T39" s="99">
        <f t="shared" si="3"/>
        <v>0</v>
      </c>
      <c r="U39" s="61"/>
    </row>
    <row r="40" spans="1:21" x14ac:dyDescent="0.2">
      <c r="A40" s="52" t="str">
        <f t="shared" si="4"/>
        <v xml:space="preserve"> </v>
      </c>
      <c r="B40" s="53"/>
      <c r="C40" s="53"/>
      <c r="D40" s="97"/>
      <c r="E40" s="81" t="str">
        <f t="shared" si="5"/>
        <v xml:space="preserve"> </v>
      </c>
      <c r="F40" s="53"/>
      <c r="G40" s="53"/>
      <c r="H40" s="53"/>
      <c r="I40" s="53"/>
      <c r="J40" s="53"/>
      <c r="K40" s="55"/>
      <c r="L40" s="103"/>
      <c r="M40" s="103"/>
      <c r="N40" s="55"/>
      <c r="O40" s="103"/>
      <c r="P40" s="57" t="str">
        <f t="shared" si="1"/>
        <v xml:space="preserve"> </v>
      </c>
      <c r="Q40" s="5"/>
      <c r="S40" s="99">
        <f t="shared" si="2"/>
        <v>0</v>
      </c>
      <c r="T40" s="99">
        <f t="shared" si="3"/>
        <v>0</v>
      </c>
      <c r="U40" s="61"/>
    </row>
    <row r="41" spans="1:21" x14ac:dyDescent="0.2">
      <c r="A41" s="52" t="str">
        <f t="shared" si="4"/>
        <v xml:space="preserve"> </v>
      </c>
      <c r="B41" s="53"/>
      <c r="C41" s="53"/>
      <c r="D41" s="97"/>
      <c r="E41" s="81" t="str">
        <f t="shared" si="5"/>
        <v xml:space="preserve"> </v>
      </c>
      <c r="F41" s="53"/>
      <c r="G41" s="53"/>
      <c r="H41" s="53"/>
      <c r="I41" s="53"/>
      <c r="J41" s="53"/>
      <c r="K41" s="55"/>
      <c r="L41" s="103"/>
      <c r="M41" s="103"/>
      <c r="N41" s="55"/>
      <c r="O41" s="103"/>
      <c r="P41" s="57" t="str">
        <f t="shared" ref="P41:P72" si="6">IF(B41=0," ",+N41-K41)</f>
        <v xml:space="preserve"> </v>
      </c>
      <c r="Q41" s="5"/>
      <c r="S41" s="99">
        <f t="shared" ref="S41:S72" si="7">B41</f>
        <v>0</v>
      </c>
      <c r="T41" s="99">
        <f t="shared" ref="T41:T72" si="8">C41</f>
        <v>0</v>
      </c>
      <c r="U41" s="61"/>
    </row>
    <row r="42" spans="1:21" x14ac:dyDescent="0.2">
      <c r="A42" s="52" t="str">
        <f t="shared" si="4"/>
        <v xml:space="preserve"> </v>
      </c>
      <c r="B42" s="53"/>
      <c r="C42" s="53"/>
      <c r="D42" s="97"/>
      <c r="E42" s="81" t="str">
        <f t="shared" si="5"/>
        <v xml:space="preserve"> </v>
      </c>
      <c r="F42" s="53"/>
      <c r="G42" s="53"/>
      <c r="H42" s="53"/>
      <c r="I42" s="53"/>
      <c r="J42" s="53"/>
      <c r="K42" s="55"/>
      <c r="L42" s="103"/>
      <c r="M42" s="103"/>
      <c r="N42" s="55"/>
      <c r="O42" s="103"/>
      <c r="P42" s="57" t="str">
        <f t="shared" si="6"/>
        <v xml:space="preserve"> </v>
      </c>
      <c r="Q42" s="5"/>
      <c r="S42" s="99">
        <f t="shared" si="7"/>
        <v>0</v>
      </c>
      <c r="T42" s="99">
        <f t="shared" si="8"/>
        <v>0</v>
      </c>
      <c r="U42" s="61"/>
    </row>
    <row r="43" spans="1:21" x14ac:dyDescent="0.2">
      <c r="A43" s="52" t="str">
        <f t="shared" si="4"/>
        <v xml:space="preserve"> </v>
      </c>
      <c r="B43" s="53"/>
      <c r="C43" s="53"/>
      <c r="D43" s="97"/>
      <c r="E43" s="81" t="str">
        <f t="shared" si="5"/>
        <v xml:space="preserve"> </v>
      </c>
      <c r="F43" s="53"/>
      <c r="G43" s="53"/>
      <c r="H43" s="53"/>
      <c r="I43" s="53"/>
      <c r="J43" s="53"/>
      <c r="K43" s="55"/>
      <c r="L43" s="103"/>
      <c r="M43" s="103"/>
      <c r="N43" s="55"/>
      <c r="O43" s="103"/>
      <c r="P43" s="57" t="str">
        <f t="shared" si="6"/>
        <v xml:space="preserve"> </v>
      </c>
      <c r="Q43" s="5"/>
      <c r="S43" s="99">
        <f t="shared" si="7"/>
        <v>0</v>
      </c>
      <c r="T43" s="99">
        <f t="shared" si="8"/>
        <v>0</v>
      </c>
      <c r="U43" s="61"/>
    </row>
    <row r="44" spans="1:21" x14ac:dyDescent="0.2">
      <c r="A44" s="52" t="str">
        <f t="shared" si="4"/>
        <v xml:space="preserve"> </v>
      </c>
      <c r="B44" s="53"/>
      <c r="C44" s="53"/>
      <c r="D44" s="97"/>
      <c r="E44" s="81" t="str">
        <f t="shared" si="5"/>
        <v xml:space="preserve"> </v>
      </c>
      <c r="F44" s="53"/>
      <c r="G44" s="53"/>
      <c r="H44" s="53"/>
      <c r="I44" s="53"/>
      <c r="J44" s="53"/>
      <c r="K44" s="55"/>
      <c r="L44" s="103"/>
      <c r="M44" s="103"/>
      <c r="N44" s="55"/>
      <c r="O44" s="103"/>
      <c r="P44" s="57" t="str">
        <f t="shared" si="6"/>
        <v xml:space="preserve"> </v>
      </c>
      <c r="Q44" s="5"/>
      <c r="S44" s="99">
        <f t="shared" si="7"/>
        <v>0</v>
      </c>
      <c r="T44" s="99">
        <f t="shared" si="8"/>
        <v>0</v>
      </c>
      <c r="U44" s="61"/>
    </row>
    <row r="45" spans="1:21" x14ac:dyDescent="0.2">
      <c r="A45" s="52" t="str">
        <f t="shared" si="4"/>
        <v xml:space="preserve"> </v>
      </c>
      <c r="B45" s="53"/>
      <c r="C45" s="53"/>
      <c r="D45" s="97"/>
      <c r="E45" s="81" t="str">
        <f t="shared" si="5"/>
        <v xml:space="preserve"> </v>
      </c>
      <c r="F45" s="53"/>
      <c r="G45" s="53"/>
      <c r="H45" s="53"/>
      <c r="I45" s="53"/>
      <c r="J45" s="53"/>
      <c r="K45" s="55"/>
      <c r="L45" s="103"/>
      <c r="M45" s="103"/>
      <c r="N45" s="55"/>
      <c r="O45" s="103"/>
      <c r="P45" s="57" t="str">
        <f t="shared" si="6"/>
        <v xml:space="preserve"> </v>
      </c>
      <c r="Q45" s="5"/>
      <c r="S45" s="99">
        <f t="shared" si="7"/>
        <v>0</v>
      </c>
      <c r="T45" s="99">
        <f t="shared" si="8"/>
        <v>0</v>
      </c>
      <c r="U45" s="61"/>
    </row>
    <row r="46" spans="1:21" x14ac:dyDescent="0.2">
      <c r="A46" s="52" t="str">
        <f t="shared" si="4"/>
        <v xml:space="preserve"> </v>
      </c>
      <c r="B46" s="53"/>
      <c r="C46" s="53"/>
      <c r="D46" s="97"/>
      <c r="E46" s="81" t="str">
        <f t="shared" si="5"/>
        <v xml:space="preserve"> </v>
      </c>
      <c r="F46" s="53"/>
      <c r="G46" s="53"/>
      <c r="H46" s="53"/>
      <c r="I46" s="53"/>
      <c r="J46" s="53"/>
      <c r="K46" s="55"/>
      <c r="L46" s="103"/>
      <c r="M46" s="103"/>
      <c r="N46" s="55"/>
      <c r="O46" s="103"/>
      <c r="P46" s="57" t="str">
        <f t="shared" si="6"/>
        <v xml:space="preserve"> </v>
      </c>
      <c r="Q46" s="5"/>
      <c r="S46" s="99">
        <f t="shared" si="7"/>
        <v>0</v>
      </c>
      <c r="T46" s="99">
        <f t="shared" si="8"/>
        <v>0</v>
      </c>
      <c r="U46" s="61"/>
    </row>
    <row r="47" spans="1:21" x14ac:dyDescent="0.2">
      <c r="A47" s="52" t="str">
        <f t="shared" si="4"/>
        <v xml:space="preserve"> </v>
      </c>
      <c r="B47" s="53"/>
      <c r="C47" s="53"/>
      <c r="D47" s="97"/>
      <c r="E47" s="81" t="str">
        <f t="shared" si="5"/>
        <v xml:space="preserve"> </v>
      </c>
      <c r="F47" s="53"/>
      <c r="G47" s="53"/>
      <c r="H47" s="53"/>
      <c r="I47" s="53"/>
      <c r="J47" s="53"/>
      <c r="K47" s="55"/>
      <c r="L47" s="103"/>
      <c r="M47" s="103"/>
      <c r="N47" s="55"/>
      <c r="O47" s="103"/>
      <c r="P47" s="57" t="str">
        <f t="shared" si="6"/>
        <v xml:space="preserve"> </v>
      </c>
      <c r="Q47" s="5"/>
      <c r="S47" s="99">
        <f t="shared" si="7"/>
        <v>0</v>
      </c>
      <c r="T47" s="99">
        <f t="shared" si="8"/>
        <v>0</v>
      </c>
      <c r="U47" s="61"/>
    </row>
    <row r="48" spans="1:21" x14ac:dyDescent="0.2">
      <c r="A48" s="52" t="str">
        <f t="shared" si="4"/>
        <v xml:space="preserve"> </v>
      </c>
      <c r="B48" s="53"/>
      <c r="C48" s="53"/>
      <c r="D48" s="97"/>
      <c r="E48" s="81" t="str">
        <f t="shared" si="5"/>
        <v xml:space="preserve"> </v>
      </c>
      <c r="F48" s="53"/>
      <c r="G48" s="53"/>
      <c r="H48" s="53"/>
      <c r="I48" s="53"/>
      <c r="J48" s="53"/>
      <c r="K48" s="55"/>
      <c r="L48" s="103"/>
      <c r="M48" s="103"/>
      <c r="N48" s="55"/>
      <c r="O48" s="103"/>
      <c r="P48" s="57" t="str">
        <f t="shared" si="6"/>
        <v xml:space="preserve"> </v>
      </c>
      <c r="Q48" s="5"/>
      <c r="S48" s="99">
        <f t="shared" si="7"/>
        <v>0</v>
      </c>
      <c r="T48" s="99">
        <f t="shared" si="8"/>
        <v>0</v>
      </c>
      <c r="U48" s="61"/>
    </row>
    <row r="49" spans="1:21" x14ac:dyDescent="0.2">
      <c r="A49" s="52" t="str">
        <f t="shared" si="4"/>
        <v xml:space="preserve"> </v>
      </c>
      <c r="B49" s="53"/>
      <c r="C49" s="53"/>
      <c r="D49" s="97"/>
      <c r="E49" s="81" t="str">
        <f t="shared" si="5"/>
        <v xml:space="preserve"> </v>
      </c>
      <c r="F49" s="53"/>
      <c r="G49" s="53"/>
      <c r="H49" s="53"/>
      <c r="I49" s="53"/>
      <c r="J49" s="53"/>
      <c r="K49" s="55"/>
      <c r="L49" s="103"/>
      <c r="M49" s="103"/>
      <c r="N49" s="55"/>
      <c r="O49" s="103"/>
      <c r="P49" s="57" t="str">
        <f t="shared" si="6"/>
        <v xml:space="preserve"> </v>
      </c>
      <c r="Q49" s="5"/>
      <c r="S49" s="99">
        <f t="shared" si="7"/>
        <v>0</v>
      </c>
      <c r="T49" s="99">
        <f t="shared" si="8"/>
        <v>0</v>
      </c>
      <c r="U49" s="61"/>
    </row>
    <row r="50" spans="1:21" x14ac:dyDescent="0.2">
      <c r="A50" s="52" t="str">
        <f t="shared" si="4"/>
        <v xml:space="preserve"> </v>
      </c>
      <c r="B50" s="53"/>
      <c r="C50" s="53"/>
      <c r="D50" s="97"/>
      <c r="E50" s="81" t="str">
        <f t="shared" si="5"/>
        <v xml:space="preserve"> </v>
      </c>
      <c r="F50" s="53"/>
      <c r="G50" s="53"/>
      <c r="H50" s="53"/>
      <c r="I50" s="53"/>
      <c r="J50" s="53"/>
      <c r="K50" s="55"/>
      <c r="L50" s="103"/>
      <c r="M50" s="103"/>
      <c r="N50" s="55"/>
      <c r="O50" s="103"/>
      <c r="P50" s="57" t="str">
        <f t="shared" si="6"/>
        <v xml:space="preserve"> </v>
      </c>
      <c r="Q50" s="5"/>
      <c r="S50" s="99">
        <f t="shared" si="7"/>
        <v>0</v>
      </c>
      <c r="T50" s="99">
        <f t="shared" si="8"/>
        <v>0</v>
      </c>
      <c r="U50" s="61"/>
    </row>
    <row r="51" spans="1:21" x14ac:dyDescent="0.2">
      <c r="A51" s="52" t="str">
        <f t="shared" si="4"/>
        <v xml:space="preserve"> </v>
      </c>
      <c r="B51" s="53"/>
      <c r="C51" s="53"/>
      <c r="D51" s="97"/>
      <c r="E51" s="81" t="str">
        <f t="shared" si="5"/>
        <v xml:space="preserve"> </v>
      </c>
      <c r="F51" s="53"/>
      <c r="G51" s="53"/>
      <c r="H51" s="53"/>
      <c r="I51" s="53"/>
      <c r="J51" s="53"/>
      <c r="K51" s="55"/>
      <c r="L51" s="103"/>
      <c r="M51" s="103"/>
      <c r="N51" s="55"/>
      <c r="O51" s="103"/>
      <c r="P51" s="57" t="str">
        <f t="shared" si="6"/>
        <v xml:space="preserve"> </v>
      </c>
      <c r="Q51" s="5"/>
      <c r="S51" s="99">
        <f t="shared" si="7"/>
        <v>0</v>
      </c>
      <c r="T51" s="99">
        <f t="shared" si="8"/>
        <v>0</v>
      </c>
      <c r="U51" s="61"/>
    </row>
    <row r="52" spans="1:21" x14ac:dyDescent="0.2">
      <c r="A52" s="52" t="str">
        <f t="shared" si="4"/>
        <v xml:space="preserve"> </v>
      </c>
      <c r="B52" s="53"/>
      <c r="C52" s="53"/>
      <c r="D52" s="97"/>
      <c r="E52" s="81" t="str">
        <f t="shared" si="5"/>
        <v xml:space="preserve"> </v>
      </c>
      <c r="F52" s="53"/>
      <c r="G52" s="53"/>
      <c r="H52" s="53"/>
      <c r="I52" s="53"/>
      <c r="J52" s="53"/>
      <c r="K52" s="55"/>
      <c r="L52" s="103"/>
      <c r="M52" s="103"/>
      <c r="N52" s="55"/>
      <c r="O52" s="103"/>
      <c r="P52" s="57" t="str">
        <f t="shared" si="6"/>
        <v xml:space="preserve"> </v>
      </c>
      <c r="Q52" s="5"/>
      <c r="S52" s="99">
        <f t="shared" si="7"/>
        <v>0</v>
      </c>
      <c r="T52" s="99">
        <f t="shared" si="8"/>
        <v>0</v>
      </c>
      <c r="U52" s="61"/>
    </row>
    <row r="53" spans="1:21" x14ac:dyDescent="0.2">
      <c r="A53" s="52" t="str">
        <f t="shared" si="4"/>
        <v xml:space="preserve"> </v>
      </c>
      <c r="B53" s="53"/>
      <c r="C53" s="53"/>
      <c r="D53" s="97"/>
      <c r="E53" s="81" t="str">
        <f t="shared" si="5"/>
        <v xml:space="preserve"> </v>
      </c>
      <c r="F53" s="53"/>
      <c r="G53" s="53"/>
      <c r="H53" s="53"/>
      <c r="I53" s="53"/>
      <c r="J53" s="53"/>
      <c r="K53" s="55"/>
      <c r="L53" s="103"/>
      <c r="M53" s="103"/>
      <c r="N53" s="55"/>
      <c r="O53" s="103"/>
      <c r="P53" s="57" t="str">
        <f t="shared" si="6"/>
        <v xml:space="preserve"> </v>
      </c>
      <c r="Q53" s="5"/>
      <c r="S53" s="99">
        <f t="shared" si="7"/>
        <v>0</v>
      </c>
      <c r="T53" s="99">
        <f t="shared" si="8"/>
        <v>0</v>
      </c>
      <c r="U53" s="61"/>
    </row>
    <row r="54" spans="1:21" x14ac:dyDescent="0.2">
      <c r="A54" s="52" t="str">
        <f t="shared" si="4"/>
        <v xml:space="preserve"> </v>
      </c>
      <c r="B54" s="53"/>
      <c r="C54" s="53"/>
      <c r="D54" s="97"/>
      <c r="E54" s="81" t="str">
        <f t="shared" si="5"/>
        <v xml:space="preserve"> </v>
      </c>
      <c r="F54" s="53"/>
      <c r="G54" s="53"/>
      <c r="H54" s="53"/>
      <c r="I54" s="53"/>
      <c r="J54" s="53"/>
      <c r="K54" s="55"/>
      <c r="L54" s="103"/>
      <c r="M54" s="103"/>
      <c r="N54" s="55"/>
      <c r="O54" s="103"/>
      <c r="P54" s="57" t="str">
        <f t="shared" si="6"/>
        <v xml:space="preserve"> </v>
      </c>
      <c r="Q54" s="5"/>
      <c r="S54" s="99">
        <f t="shared" si="7"/>
        <v>0</v>
      </c>
      <c r="T54" s="99">
        <f t="shared" si="8"/>
        <v>0</v>
      </c>
      <c r="U54" s="61"/>
    </row>
    <row r="55" spans="1:21" x14ac:dyDescent="0.2">
      <c r="A55" s="52" t="str">
        <f t="shared" si="4"/>
        <v xml:space="preserve"> </v>
      </c>
      <c r="B55" s="53"/>
      <c r="C55" s="53"/>
      <c r="D55" s="97"/>
      <c r="E55" s="81" t="str">
        <f t="shared" si="5"/>
        <v xml:space="preserve"> </v>
      </c>
      <c r="F55" s="53"/>
      <c r="G55" s="53"/>
      <c r="H55" s="53"/>
      <c r="I55" s="53"/>
      <c r="J55" s="53"/>
      <c r="K55" s="55"/>
      <c r="L55" s="103"/>
      <c r="M55" s="103"/>
      <c r="N55" s="55"/>
      <c r="O55" s="103"/>
      <c r="P55" s="57" t="str">
        <f t="shared" si="6"/>
        <v xml:space="preserve"> </v>
      </c>
      <c r="Q55" s="5"/>
      <c r="S55" s="99">
        <f t="shared" si="7"/>
        <v>0</v>
      </c>
      <c r="T55" s="99">
        <f t="shared" si="8"/>
        <v>0</v>
      </c>
      <c r="U55" s="61"/>
    </row>
    <row r="56" spans="1:21" x14ac:dyDescent="0.2">
      <c r="A56" s="52" t="str">
        <f t="shared" si="4"/>
        <v xml:space="preserve"> </v>
      </c>
      <c r="B56" s="53"/>
      <c r="C56" s="53"/>
      <c r="D56" s="97"/>
      <c r="E56" s="81" t="str">
        <f t="shared" si="5"/>
        <v xml:space="preserve"> </v>
      </c>
      <c r="F56" s="53"/>
      <c r="G56" s="53"/>
      <c r="H56" s="53"/>
      <c r="I56" s="53"/>
      <c r="J56" s="53"/>
      <c r="K56" s="55"/>
      <c r="L56" s="103"/>
      <c r="M56" s="103"/>
      <c r="N56" s="55"/>
      <c r="O56" s="103"/>
      <c r="P56" s="57" t="str">
        <f t="shared" si="6"/>
        <v xml:space="preserve"> </v>
      </c>
      <c r="Q56" s="5"/>
      <c r="S56" s="99">
        <f t="shared" si="7"/>
        <v>0</v>
      </c>
      <c r="T56" s="99">
        <f t="shared" si="8"/>
        <v>0</v>
      </c>
      <c r="U56" s="61"/>
    </row>
    <row r="57" spans="1:21" x14ac:dyDescent="0.2">
      <c r="A57" s="52" t="str">
        <f t="shared" si="4"/>
        <v xml:space="preserve"> </v>
      </c>
      <c r="B57" s="53"/>
      <c r="C57" s="53"/>
      <c r="D57" s="97"/>
      <c r="E57" s="81" t="str">
        <f t="shared" si="5"/>
        <v xml:space="preserve"> </v>
      </c>
      <c r="F57" s="53"/>
      <c r="G57" s="53"/>
      <c r="H57" s="53"/>
      <c r="I57" s="53"/>
      <c r="J57" s="53"/>
      <c r="K57" s="55"/>
      <c r="L57" s="103"/>
      <c r="M57" s="103"/>
      <c r="N57" s="55"/>
      <c r="O57" s="103"/>
      <c r="P57" s="57" t="str">
        <f t="shared" si="6"/>
        <v xml:space="preserve"> </v>
      </c>
      <c r="Q57" s="5"/>
      <c r="S57" s="99">
        <f t="shared" si="7"/>
        <v>0</v>
      </c>
      <c r="T57" s="99">
        <f t="shared" si="8"/>
        <v>0</v>
      </c>
      <c r="U57" s="61"/>
    </row>
    <row r="58" spans="1:21" x14ac:dyDescent="0.2">
      <c r="A58" s="52" t="str">
        <f t="shared" si="4"/>
        <v xml:space="preserve"> </v>
      </c>
      <c r="B58" s="53"/>
      <c r="C58" s="53"/>
      <c r="D58" s="97"/>
      <c r="E58" s="81" t="str">
        <f t="shared" si="5"/>
        <v xml:space="preserve"> </v>
      </c>
      <c r="F58" s="53"/>
      <c r="G58" s="53"/>
      <c r="H58" s="53"/>
      <c r="I58" s="53"/>
      <c r="J58" s="53"/>
      <c r="K58" s="55"/>
      <c r="L58" s="103"/>
      <c r="M58" s="103"/>
      <c r="N58" s="55"/>
      <c r="O58" s="103"/>
      <c r="P58" s="57" t="str">
        <f t="shared" si="6"/>
        <v xml:space="preserve"> </v>
      </c>
      <c r="Q58" s="5"/>
      <c r="S58" s="99">
        <f t="shared" si="7"/>
        <v>0</v>
      </c>
      <c r="T58" s="99">
        <f t="shared" si="8"/>
        <v>0</v>
      </c>
      <c r="U58" s="61"/>
    </row>
    <row r="59" spans="1:21" x14ac:dyDescent="0.2">
      <c r="A59" s="52" t="str">
        <f t="shared" si="4"/>
        <v xml:space="preserve"> </v>
      </c>
      <c r="B59" s="53"/>
      <c r="C59" s="53"/>
      <c r="D59" s="97"/>
      <c r="E59" s="81" t="str">
        <f t="shared" si="5"/>
        <v xml:space="preserve"> </v>
      </c>
      <c r="F59" s="53"/>
      <c r="G59" s="53"/>
      <c r="H59" s="53"/>
      <c r="I59" s="53"/>
      <c r="J59" s="53"/>
      <c r="K59" s="55"/>
      <c r="L59" s="103"/>
      <c r="M59" s="103"/>
      <c r="N59" s="55"/>
      <c r="O59" s="103"/>
      <c r="P59" s="57" t="str">
        <f t="shared" si="6"/>
        <v xml:space="preserve"> </v>
      </c>
      <c r="Q59" s="5"/>
      <c r="S59" s="99">
        <f t="shared" si="7"/>
        <v>0</v>
      </c>
      <c r="T59" s="99">
        <f t="shared" si="8"/>
        <v>0</v>
      </c>
      <c r="U59" s="61"/>
    </row>
    <row r="60" spans="1:21" x14ac:dyDescent="0.2">
      <c r="A60" s="52" t="str">
        <f t="shared" si="4"/>
        <v xml:space="preserve"> </v>
      </c>
      <c r="B60" s="53"/>
      <c r="C60" s="53"/>
      <c r="D60" s="97"/>
      <c r="E60" s="81" t="str">
        <f t="shared" si="5"/>
        <v xml:space="preserve"> </v>
      </c>
      <c r="F60" s="53"/>
      <c r="G60" s="53"/>
      <c r="H60" s="53"/>
      <c r="I60" s="53"/>
      <c r="J60" s="53"/>
      <c r="K60" s="55"/>
      <c r="L60" s="103"/>
      <c r="M60" s="103"/>
      <c r="N60" s="55"/>
      <c r="O60" s="103"/>
      <c r="P60" s="57" t="str">
        <f t="shared" si="6"/>
        <v xml:space="preserve"> </v>
      </c>
      <c r="Q60" s="5"/>
      <c r="S60" s="99">
        <f t="shared" si="7"/>
        <v>0</v>
      </c>
      <c r="T60" s="99">
        <f t="shared" si="8"/>
        <v>0</v>
      </c>
      <c r="U60" s="61"/>
    </row>
    <row r="61" spans="1:21" x14ac:dyDescent="0.2">
      <c r="A61" s="52" t="str">
        <f t="shared" si="4"/>
        <v xml:space="preserve"> </v>
      </c>
      <c r="B61" s="53"/>
      <c r="C61" s="53"/>
      <c r="D61" s="97"/>
      <c r="E61" s="81" t="str">
        <f t="shared" si="5"/>
        <v xml:space="preserve"> </v>
      </c>
      <c r="F61" s="53"/>
      <c r="G61" s="53"/>
      <c r="H61" s="53"/>
      <c r="I61" s="53"/>
      <c r="J61" s="53"/>
      <c r="K61" s="55"/>
      <c r="L61" s="103"/>
      <c r="M61" s="103"/>
      <c r="N61" s="55"/>
      <c r="O61" s="103"/>
      <c r="P61" s="57" t="str">
        <f t="shared" si="6"/>
        <v xml:space="preserve"> </v>
      </c>
      <c r="Q61" s="5"/>
      <c r="S61" s="99">
        <f t="shared" si="7"/>
        <v>0</v>
      </c>
      <c r="T61" s="99">
        <f t="shared" si="8"/>
        <v>0</v>
      </c>
      <c r="U61" s="61"/>
    </row>
    <row r="62" spans="1:21" x14ac:dyDescent="0.2">
      <c r="A62" s="52" t="str">
        <f t="shared" si="4"/>
        <v xml:space="preserve"> </v>
      </c>
      <c r="B62" s="53"/>
      <c r="C62" s="53"/>
      <c r="D62" s="97"/>
      <c r="E62" s="81" t="str">
        <f t="shared" si="5"/>
        <v xml:space="preserve"> </v>
      </c>
      <c r="F62" s="53"/>
      <c r="G62" s="53"/>
      <c r="H62" s="53"/>
      <c r="I62" s="53"/>
      <c r="J62" s="53"/>
      <c r="K62" s="55"/>
      <c r="L62" s="103"/>
      <c r="M62" s="103"/>
      <c r="N62" s="55"/>
      <c r="O62" s="103"/>
      <c r="P62" s="57" t="str">
        <f t="shared" si="6"/>
        <v xml:space="preserve"> </v>
      </c>
      <c r="Q62" s="5"/>
      <c r="S62" s="99">
        <f t="shared" si="7"/>
        <v>0</v>
      </c>
      <c r="T62" s="99">
        <f t="shared" si="8"/>
        <v>0</v>
      </c>
      <c r="U62" s="61"/>
    </row>
    <row r="63" spans="1:21" x14ac:dyDescent="0.2">
      <c r="A63" s="52" t="str">
        <f t="shared" si="4"/>
        <v xml:space="preserve"> </v>
      </c>
      <c r="B63" s="53"/>
      <c r="C63" s="53"/>
      <c r="D63" s="97"/>
      <c r="E63" s="81" t="str">
        <f t="shared" si="5"/>
        <v xml:space="preserve"> </v>
      </c>
      <c r="F63" s="53"/>
      <c r="G63" s="53"/>
      <c r="H63" s="53"/>
      <c r="I63" s="53"/>
      <c r="J63" s="53"/>
      <c r="K63" s="55"/>
      <c r="L63" s="103"/>
      <c r="M63" s="103"/>
      <c r="N63" s="55"/>
      <c r="O63" s="103"/>
      <c r="P63" s="57" t="str">
        <f t="shared" si="6"/>
        <v xml:space="preserve"> </v>
      </c>
      <c r="Q63" s="5"/>
      <c r="S63" s="99">
        <f t="shared" si="7"/>
        <v>0</v>
      </c>
      <c r="T63" s="99">
        <f t="shared" si="8"/>
        <v>0</v>
      </c>
      <c r="U63" s="61"/>
    </row>
    <row r="64" spans="1:21" x14ac:dyDescent="0.2">
      <c r="A64" s="52" t="str">
        <f t="shared" si="4"/>
        <v xml:space="preserve"> </v>
      </c>
      <c r="B64" s="53"/>
      <c r="C64" s="53"/>
      <c r="D64" s="97"/>
      <c r="E64" s="81" t="str">
        <f t="shared" si="5"/>
        <v xml:space="preserve"> </v>
      </c>
      <c r="F64" s="53"/>
      <c r="G64" s="53"/>
      <c r="H64" s="53"/>
      <c r="I64" s="53"/>
      <c r="J64" s="53"/>
      <c r="K64" s="55"/>
      <c r="L64" s="103"/>
      <c r="M64" s="103"/>
      <c r="N64" s="55"/>
      <c r="O64" s="103"/>
      <c r="P64" s="57" t="str">
        <f t="shared" si="6"/>
        <v xml:space="preserve"> </v>
      </c>
      <c r="Q64" s="5"/>
      <c r="S64" s="99">
        <f t="shared" si="7"/>
        <v>0</v>
      </c>
      <c r="T64" s="99">
        <f t="shared" si="8"/>
        <v>0</v>
      </c>
      <c r="U64" s="61"/>
    </row>
    <row r="65" spans="1:21" x14ac:dyDescent="0.2">
      <c r="A65" s="52" t="str">
        <f t="shared" si="4"/>
        <v xml:space="preserve"> </v>
      </c>
      <c r="B65" s="53"/>
      <c r="C65" s="53"/>
      <c r="D65" s="97"/>
      <c r="E65" s="81" t="str">
        <f t="shared" si="5"/>
        <v xml:space="preserve"> </v>
      </c>
      <c r="F65" s="53"/>
      <c r="G65" s="53"/>
      <c r="H65" s="53"/>
      <c r="I65" s="53"/>
      <c r="J65" s="53"/>
      <c r="K65" s="55"/>
      <c r="L65" s="103"/>
      <c r="M65" s="103"/>
      <c r="N65" s="55"/>
      <c r="O65" s="103"/>
      <c r="P65" s="57" t="str">
        <f t="shared" si="6"/>
        <v xml:space="preserve"> </v>
      </c>
      <c r="Q65" s="5"/>
      <c r="S65" s="99">
        <f t="shared" si="7"/>
        <v>0</v>
      </c>
      <c r="T65" s="99">
        <f t="shared" si="8"/>
        <v>0</v>
      </c>
      <c r="U65" s="61"/>
    </row>
    <row r="66" spans="1:21" x14ac:dyDescent="0.2">
      <c r="A66" s="52" t="str">
        <f t="shared" si="4"/>
        <v xml:space="preserve"> </v>
      </c>
      <c r="B66" s="53"/>
      <c r="C66" s="53"/>
      <c r="D66" s="97"/>
      <c r="E66" s="81" t="str">
        <f t="shared" si="5"/>
        <v xml:space="preserve"> </v>
      </c>
      <c r="F66" s="53"/>
      <c r="G66" s="53"/>
      <c r="H66" s="53"/>
      <c r="I66" s="53"/>
      <c r="J66" s="53"/>
      <c r="K66" s="55"/>
      <c r="L66" s="103"/>
      <c r="M66" s="103"/>
      <c r="N66" s="55"/>
      <c r="O66" s="103"/>
      <c r="P66" s="57" t="str">
        <f t="shared" si="6"/>
        <v xml:space="preserve"> </v>
      </c>
      <c r="Q66" s="5"/>
      <c r="S66" s="99">
        <f t="shared" si="7"/>
        <v>0</v>
      </c>
      <c r="T66" s="99">
        <f t="shared" si="8"/>
        <v>0</v>
      </c>
      <c r="U66" s="61"/>
    </row>
    <row r="67" spans="1:21" x14ac:dyDescent="0.2">
      <c r="A67" s="52" t="str">
        <f t="shared" si="4"/>
        <v xml:space="preserve"> </v>
      </c>
      <c r="B67" s="53"/>
      <c r="C67" s="53"/>
      <c r="D67" s="97"/>
      <c r="E67" s="81" t="str">
        <f t="shared" si="5"/>
        <v xml:space="preserve"> </v>
      </c>
      <c r="F67" s="53"/>
      <c r="G67" s="53"/>
      <c r="H67" s="53"/>
      <c r="I67" s="53"/>
      <c r="J67" s="53"/>
      <c r="K67" s="55"/>
      <c r="L67" s="103"/>
      <c r="M67" s="103"/>
      <c r="N67" s="55"/>
      <c r="O67" s="103"/>
      <c r="P67" s="57" t="str">
        <f t="shared" si="6"/>
        <v xml:space="preserve"> </v>
      </c>
      <c r="Q67" s="5"/>
      <c r="S67" s="99">
        <f t="shared" si="7"/>
        <v>0</v>
      </c>
      <c r="T67" s="99">
        <f t="shared" si="8"/>
        <v>0</v>
      </c>
      <c r="U67" s="61"/>
    </row>
    <row r="68" spans="1:21" x14ac:dyDescent="0.2">
      <c r="A68" s="52" t="str">
        <f t="shared" si="4"/>
        <v xml:space="preserve"> </v>
      </c>
      <c r="B68" s="53"/>
      <c r="C68" s="53"/>
      <c r="D68" s="97"/>
      <c r="E68" s="81" t="str">
        <f t="shared" si="5"/>
        <v xml:space="preserve"> </v>
      </c>
      <c r="F68" s="53"/>
      <c r="G68" s="53"/>
      <c r="H68" s="53"/>
      <c r="I68" s="53"/>
      <c r="J68" s="53"/>
      <c r="K68" s="55"/>
      <c r="L68" s="103"/>
      <c r="M68" s="103"/>
      <c r="N68" s="55"/>
      <c r="O68" s="103"/>
      <c r="P68" s="57" t="str">
        <f t="shared" si="6"/>
        <v xml:space="preserve"> </v>
      </c>
      <c r="Q68" s="5"/>
      <c r="S68" s="99">
        <f t="shared" si="7"/>
        <v>0</v>
      </c>
      <c r="T68" s="99">
        <f t="shared" si="8"/>
        <v>0</v>
      </c>
      <c r="U68" s="61"/>
    </row>
    <row r="69" spans="1:21" x14ac:dyDescent="0.2">
      <c r="A69" s="52" t="str">
        <f t="shared" si="4"/>
        <v xml:space="preserve"> </v>
      </c>
      <c r="B69" s="53"/>
      <c r="C69" s="53"/>
      <c r="D69" s="97"/>
      <c r="E69" s="81" t="str">
        <f t="shared" si="5"/>
        <v xml:space="preserve"> </v>
      </c>
      <c r="F69" s="53"/>
      <c r="G69" s="53"/>
      <c r="H69" s="53"/>
      <c r="I69" s="53"/>
      <c r="J69" s="53"/>
      <c r="K69" s="55"/>
      <c r="L69" s="103"/>
      <c r="M69" s="103"/>
      <c r="N69" s="55"/>
      <c r="O69" s="103"/>
      <c r="P69" s="57" t="str">
        <f t="shared" si="6"/>
        <v xml:space="preserve"> </v>
      </c>
      <c r="Q69" s="5"/>
      <c r="S69" s="99">
        <f t="shared" si="7"/>
        <v>0</v>
      </c>
      <c r="T69" s="99">
        <f t="shared" si="8"/>
        <v>0</v>
      </c>
      <c r="U69" s="61"/>
    </row>
    <row r="70" spans="1:21" x14ac:dyDescent="0.2">
      <c r="A70" s="52" t="str">
        <f t="shared" si="4"/>
        <v xml:space="preserve"> </v>
      </c>
      <c r="B70" s="53"/>
      <c r="C70" s="53"/>
      <c r="D70" s="97"/>
      <c r="E70" s="81" t="str">
        <f t="shared" si="5"/>
        <v xml:space="preserve"> </v>
      </c>
      <c r="F70" s="53"/>
      <c r="G70" s="53"/>
      <c r="H70" s="53"/>
      <c r="I70" s="53"/>
      <c r="J70" s="53"/>
      <c r="K70" s="55"/>
      <c r="L70" s="103"/>
      <c r="M70" s="103"/>
      <c r="N70" s="55"/>
      <c r="O70" s="103"/>
      <c r="P70" s="57" t="str">
        <f t="shared" si="6"/>
        <v xml:space="preserve"> </v>
      </c>
      <c r="Q70" s="5"/>
      <c r="S70" s="99">
        <f t="shared" si="7"/>
        <v>0</v>
      </c>
      <c r="T70" s="99">
        <f t="shared" si="8"/>
        <v>0</v>
      </c>
      <c r="U70" s="61"/>
    </row>
    <row r="71" spans="1:21" x14ac:dyDescent="0.2">
      <c r="A71" s="52" t="str">
        <f t="shared" si="4"/>
        <v xml:space="preserve"> </v>
      </c>
      <c r="B71" s="53"/>
      <c r="C71" s="53"/>
      <c r="D71" s="97"/>
      <c r="E71" s="81" t="str">
        <f t="shared" si="5"/>
        <v xml:space="preserve"> </v>
      </c>
      <c r="F71" s="53"/>
      <c r="G71" s="53"/>
      <c r="H71" s="53"/>
      <c r="I71" s="53"/>
      <c r="J71" s="53"/>
      <c r="K71" s="55"/>
      <c r="L71" s="103"/>
      <c r="M71" s="103"/>
      <c r="N71" s="55"/>
      <c r="O71" s="103"/>
      <c r="P71" s="57" t="str">
        <f t="shared" si="6"/>
        <v xml:space="preserve"> </v>
      </c>
      <c r="Q71" s="5"/>
      <c r="S71" s="99">
        <f t="shared" si="7"/>
        <v>0</v>
      </c>
      <c r="T71" s="99">
        <f t="shared" si="8"/>
        <v>0</v>
      </c>
      <c r="U71" s="61"/>
    </row>
    <row r="72" spans="1:21" x14ac:dyDescent="0.2">
      <c r="A72" s="52" t="str">
        <f t="shared" si="4"/>
        <v xml:space="preserve"> </v>
      </c>
      <c r="B72" s="53"/>
      <c r="C72" s="53"/>
      <c r="D72" s="97"/>
      <c r="E72" s="81" t="str">
        <f t="shared" si="5"/>
        <v xml:space="preserve"> </v>
      </c>
      <c r="F72" s="53"/>
      <c r="G72" s="53"/>
      <c r="H72" s="53"/>
      <c r="I72" s="53"/>
      <c r="J72" s="53"/>
      <c r="K72" s="55"/>
      <c r="L72" s="103"/>
      <c r="M72" s="103"/>
      <c r="N72" s="55"/>
      <c r="O72" s="103"/>
      <c r="P72" s="57" t="str">
        <f t="shared" si="6"/>
        <v xml:space="preserve"> </v>
      </c>
      <c r="Q72" s="5"/>
      <c r="S72" s="99">
        <f t="shared" si="7"/>
        <v>0</v>
      </c>
      <c r="T72" s="99">
        <f t="shared" si="8"/>
        <v>0</v>
      </c>
      <c r="U72" s="61"/>
    </row>
    <row r="73" spans="1:21" x14ac:dyDescent="0.2">
      <c r="A73" s="52" t="str">
        <f t="shared" si="4"/>
        <v xml:space="preserve"> </v>
      </c>
      <c r="B73" s="53"/>
      <c r="C73" s="53"/>
      <c r="D73" s="97"/>
      <c r="E73" s="81" t="str">
        <f t="shared" si="5"/>
        <v xml:space="preserve"> </v>
      </c>
      <c r="F73" s="53"/>
      <c r="G73" s="53"/>
      <c r="H73" s="53"/>
      <c r="I73" s="53"/>
      <c r="J73" s="53"/>
      <c r="K73" s="55"/>
      <c r="L73" s="103"/>
      <c r="M73" s="103"/>
      <c r="N73" s="55"/>
      <c r="O73" s="103"/>
      <c r="P73" s="57" t="str">
        <f t="shared" ref="P73:P90" si="9">IF(B73=0," ",+N73-K73)</f>
        <v xml:space="preserve"> </v>
      </c>
      <c r="Q73" s="5"/>
      <c r="S73" s="99">
        <f t="shared" ref="S73:S90" si="10">B73</f>
        <v>0</v>
      </c>
      <c r="T73" s="99">
        <f t="shared" ref="T73:T90" si="11">C73</f>
        <v>0</v>
      </c>
      <c r="U73" s="61"/>
    </row>
    <row r="74" spans="1:21" x14ac:dyDescent="0.2">
      <c r="A74" s="52" t="str">
        <f t="shared" ref="A74:A90" si="12">IF(B74=0," ",$A$5)</f>
        <v xml:space="preserve"> </v>
      </c>
      <c r="B74" s="53"/>
      <c r="C74" s="53"/>
      <c r="D74" s="97"/>
      <c r="E74" s="81" t="str">
        <f t="shared" ref="E74:E90" si="13">IF(D74=0, " ", 2018-D74)</f>
        <v xml:space="preserve"> </v>
      </c>
      <c r="F74" s="53"/>
      <c r="G74" s="53"/>
      <c r="H74" s="53"/>
      <c r="I74" s="53"/>
      <c r="J74" s="53"/>
      <c r="K74" s="55"/>
      <c r="L74" s="103"/>
      <c r="M74" s="103"/>
      <c r="N74" s="55"/>
      <c r="O74" s="103"/>
      <c r="P74" s="57" t="str">
        <f t="shared" si="9"/>
        <v xml:space="preserve"> </v>
      </c>
      <c r="Q74" s="5"/>
      <c r="S74" s="99">
        <f t="shared" si="10"/>
        <v>0</v>
      </c>
      <c r="T74" s="99">
        <f t="shared" si="11"/>
        <v>0</v>
      </c>
      <c r="U74" s="61"/>
    </row>
    <row r="75" spans="1:21" x14ac:dyDescent="0.2">
      <c r="A75" s="52" t="str">
        <f t="shared" si="12"/>
        <v xml:space="preserve"> </v>
      </c>
      <c r="B75" s="53"/>
      <c r="C75" s="53"/>
      <c r="D75" s="97"/>
      <c r="E75" s="81" t="str">
        <f t="shared" si="13"/>
        <v xml:space="preserve"> </v>
      </c>
      <c r="F75" s="53"/>
      <c r="G75" s="53"/>
      <c r="H75" s="53"/>
      <c r="I75" s="53"/>
      <c r="J75" s="53"/>
      <c r="K75" s="55"/>
      <c r="L75" s="103"/>
      <c r="M75" s="103"/>
      <c r="N75" s="55"/>
      <c r="O75" s="103"/>
      <c r="P75" s="57" t="str">
        <f t="shared" si="9"/>
        <v xml:space="preserve"> </v>
      </c>
      <c r="Q75" s="5"/>
      <c r="S75" s="99">
        <f t="shared" si="10"/>
        <v>0</v>
      </c>
      <c r="T75" s="99">
        <f t="shared" si="11"/>
        <v>0</v>
      </c>
      <c r="U75" s="61"/>
    </row>
    <row r="76" spans="1:21" x14ac:dyDescent="0.2">
      <c r="A76" s="52" t="str">
        <f t="shared" si="12"/>
        <v xml:space="preserve"> </v>
      </c>
      <c r="B76" s="53"/>
      <c r="C76" s="53"/>
      <c r="D76" s="97"/>
      <c r="E76" s="81" t="str">
        <f t="shared" si="13"/>
        <v xml:space="preserve"> </v>
      </c>
      <c r="F76" s="53"/>
      <c r="G76" s="53"/>
      <c r="H76" s="53"/>
      <c r="I76" s="53"/>
      <c r="J76" s="53"/>
      <c r="K76" s="55"/>
      <c r="L76" s="103"/>
      <c r="M76" s="103"/>
      <c r="N76" s="55"/>
      <c r="O76" s="103"/>
      <c r="P76" s="57" t="str">
        <f t="shared" si="9"/>
        <v xml:space="preserve"> </v>
      </c>
      <c r="Q76" s="5"/>
      <c r="S76" s="99">
        <f t="shared" si="10"/>
        <v>0</v>
      </c>
      <c r="T76" s="99">
        <f t="shared" si="11"/>
        <v>0</v>
      </c>
      <c r="U76" s="61"/>
    </row>
    <row r="77" spans="1:21" x14ac:dyDescent="0.2">
      <c r="A77" s="52" t="str">
        <f t="shared" si="12"/>
        <v xml:space="preserve"> </v>
      </c>
      <c r="B77" s="53"/>
      <c r="C77" s="53"/>
      <c r="D77" s="97"/>
      <c r="E77" s="81" t="str">
        <f t="shared" si="13"/>
        <v xml:space="preserve"> </v>
      </c>
      <c r="F77" s="53"/>
      <c r="G77" s="53"/>
      <c r="H77" s="53"/>
      <c r="I77" s="53"/>
      <c r="J77" s="53"/>
      <c r="K77" s="55"/>
      <c r="L77" s="103"/>
      <c r="M77" s="103"/>
      <c r="N77" s="55"/>
      <c r="O77" s="103"/>
      <c r="P77" s="57" t="str">
        <f t="shared" si="9"/>
        <v xml:space="preserve"> </v>
      </c>
      <c r="Q77" s="5"/>
      <c r="S77" s="99">
        <f t="shared" si="10"/>
        <v>0</v>
      </c>
      <c r="T77" s="99">
        <f t="shared" si="11"/>
        <v>0</v>
      </c>
      <c r="U77" s="61"/>
    </row>
    <row r="78" spans="1:21" x14ac:dyDescent="0.2">
      <c r="A78" s="52" t="str">
        <f t="shared" si="12"/>
        <v xml:space="preserve"> </v>
      </c>
      <c r="B78" s="53"/>
      <c r="C78" s="53"/>
      <c r="D78" s="97"/>
      <c r="E78" s="81" t="str">
        <f t="shared" si="13"/>
        <v xml:space="preserve"> </v>
      </c>
      <c r="F78" s="53"/>
      <c r="G78" s="53"/>
      <c r="H78" s="53"/>
      <c r="I78" s="53"/>
      <c r="J78" s="53"/>
      <c r="K78" s="55"/>
      <c r="L78" s="103"/>
      <c r="M78" s="103"/>
      <c r="N78" s="55"/>
      <c r="O78" s="103"/>
      <c r="P78" s="57" t="str">
        <f t="shared" si="9"/>
        <v xml:space="preserve"> </v>
      </c>
      <c r="Q78" s="5"/>
      <c r="S78" s="99">
        <f t="shared" si="10"/>
        <v>0</v>
      </c>
      <c r="T78" s="99">
        <f t="shared" si="11"/>
        <v>0</v>
      </c>
      <c r="U78" s="61"/>
    </row>
    <row r="79" spans="1:21" x14ac:dyDescent="0.2">
      <c r="A79" s="52" t="str">
        <f t="shared" si="12"/>
        <v xml:space="preserve"> </v>
      </c>
      <c r="B79" s="53"/>
      <c r="C79" s="53"/>
      <c r="D79" s="97"/>
      <c r="E79" s="81" t="str">
        <f t="shared" si="13"/>
        <v xml:space="preserve"> </v>
      </c>
      <c r="F79" s="53"/>
      <c r="G79" s="53"/>
      <c r="H79" s="53"/>
      <c r="I79" s="53"/>
      <c r="J79" s="53"/>
      <c r="K79" s="55"/>
      <c r="L79" s="103"/>
      <c r="M79" s="103"/>
      <c r="N79" s="55"/>
      <c r="O79" s="103"/>
      <c r="P79" s="57" t="str">
        <f t="shared" si="9"/>
        <v xml:space="preserve"> </v>
      </c>
      <c r="Q79" s="5"/>
      <c r="S79" s="99">
        <f t="shared" si="10"/>
        <v>0</v>
      </c>
      <c r="T79" s="99">
        <f t="shared" si="11"/>
        <v>0</v>
      </c>
      <c r="U79" s="61"/>
    </row>
    <row r="80" spans="1:21" x14ac:dyDescent="0.2">
      <c r="A80" s="52" t="str">
        <f t="shared" si="12"/>
        <v xml:space="preserve"> </v>
      </c>
      <c r="B80" s="53"/>
      <c r="C80" s="53"/>
      <c r="D80" s="97"/>
      <c r="E80" s="81" t="str">
        <f t="shared" si="13"/>
        <v xml:space="preserve"> </v>
      </c>
      <c r="F80" s="53"/>
      <c r="G80" s="53"/>
      <c r="H80" s="53"/>
      <c r="I80" s="53"/>
      <c r="J80" s="53"/>
      <c r="K80" s="55"/>
      <c r="L80" s="103"/>
      <c r="M80" s="103"/>
      <c r="N80" s="55"/>
      <c r="O80" s="103"/>
      <c r="P80" s="57" t="str">
        <f t="shared" si="9"/>
        <v xml:space="preserve"> </v>
      </c>
      <c r="Q80" s="5"/>
      <c r="S80" s="99">
        <f t="shared" si="10"/>
        <v>0</v>
      </c>
      <c r="T80" s="99">
        <f t="shared" si="11"/>
        <v>0</v>
      </c>
      <c r="U80" s="61"/>
    </row>
    <row r="81" spans="1:21" x14ac:dyDescent="0.2">
      <c r="A81" s="52" t="str">
        <f t="shared" si="12"/>
        <v xml:space="preserve"> </v>
      </c>
      <c r="B81" s="53"/>
      <c r="C81" s="53"/>
      <c r="D81" s="97"/>
      <c r="E81" s="81" t="str">
        <f t="shared" si="13"/>
        <v xml:space="preserve"> </v>
      </c>
      <c r="F81" s="53"/>
      <c r="G81" s="53"/>
      <c r="H81" s="53"/>
      <c r="I81" s="53"/>
      <c r="J81" s="53"/>
      <c r="K81" s="55"/>
      <c r="L81" s="103"/>
      <c r="M81" s="103"/>
      <c r="N81" s="55"/>
      <c r="O81" s="103"/>
      <c r="P81" s="57" t="str">
        <f t="shared" si="9"/>
        <v xml:space="preserve"> </v>
      </c>
      <c r="Q81" s="5"/>
      <c r="S81" s="99">
        <f t="shared" si="10"/>
        <v>0</v>
      </c>
      <c r="T81" s="99">
        <f t="shared" si="11"/>
        <v>0</v>
      </c>
      <c r="U81" s="61"/>
    </row>
    <row r="82" spans="1:21" x14ac:dyDescent="0.2">
      <c r="A82" s="52" t="str">
        <f t="shared" si="12"/>
        <v xml:space="preserve"> </v>
      </c>
      <c r="B82" s="53"/>
      <c r="C82" s="53"/>
      <c r="D82" s="97"/>
      <c r="E82" s="81" t="str">
        <f t="shared" si="13"/>
        <v xml:space="preserve"> </v>
      </c>
      <c r="F82" s="53"/>
      <c r="G82" s="53"/>
      <c r="H82" s="53"/>
      <c r="I82" s="53"/>
      <c r="J82" s="53"/>
      <c r="K82" s="55"/>
      <c r="L82" s="103"/>
      <c r="M82" s="103"/>
      <c r="N82" s="55"/>
      <c r="O82" s="103"/>
      <c r="P82" s="57" t="str">
        <f t="shared" si="9"/>
        <v xml:space="preserve"> </v>
      </c>
      <c r="Q82" s="5"/>
      <c r="S82" s="99">
        <f t="shared" si="10"/>
        <v>0</v>
      </c>
      <c r="T82" s="99">
        <f t="shared" si="11"/>
        <v>0</v>
      </c>
      <c r="U82" s="61"/>
    </row>
    <row r="83" spans="1:21" x14ac:dyDescent="0.2">
      <c r="A83" s="52" t="str">
        <f t="shared" si="12"/>
        <v xml:space="preserve"> </v>
      </c>
      <c r="B83" s="53"/>
      <c r="C83" s="53"/>
      <c r="D83" s="97"/>
      <c r="E83" s="81" t="str">
        <f t="shared" si="13"/>
        <v xml:space="preserve"> </v>
      </c>
      <c r="F83" s="53"/>
      <c r="G83" s="53"/>
      <c r="H83" s="53"/>
      <c r="I83" s="53"/>
      <c r="J83" s="53"/>
      <c r="K83" s="55"/>
      <c r="L83" s="103"/>
      <c r="M83" s="103"/>
      <c r="N83" s="55"/>
      <c r="O83" s="103"/>
      <c r="P83" s="57" t="str">
        <f t="shared" si="9"/>
        <v xml:space="preserve"> </v>
      </c>
      <c r="Q83" s="5"/>
      <c r="S83" s="99">
        <f t="shared" si="10"/>
        <v>0</v>
      </c>
      <c r="T83" s="99">
        <f t="shared" si="11"/>
        <v>0</v>
      </c>
      <c r="U83" s="61"/>
    </row>
    <row r="84" spans="1:21" x14ac:dyDescent="0.2">
      <c r="A84" s="52" t="str">
        <f t="shared" si="12"/>
        <v xml:space="preserve"> </v>
      </c>
      <c r="B84" s="53"/>
      <c r="C84" s="53"/>
      <c r="D84" s="97"/>
      <c r="E84" s="81" t="str">
        <f t="shared" si="13"/>
        <v xml:space="preserve"> </v>
      </c>
      <c r="F84" s="53"/>
      <c r="G84" s="53"/>
      <c r="H84" s="53"/>
      <c r="I84" s="53"/>
      <c r="J84" s="53"/>
      <c r="K84" s="55"/>
      <c r="L84" s="103"/>
      <c r="M84" s="103"/>
      <c r="N84" s="55"/>
      <c r="O84" s="103"/>
      <c r="P84" s="57" t="str">
        <f t="shared" si="9"/>
        <v xml:space="preserve"> </v>
      </c>
      <c r="Q84" s="5"/>
      <c r="S84" s="99">
        <f t="shared" si="10"/>
        <v>0</v>
      </c>
      <c r="T84" s="99">
        <f t="shared" si="11"/>
        <v>0</v>
      </c>
      <c r="U84" s="61"/>
    </row>
    <row r="85" spans="1:21" x14ac:dyDescent="0.2">
      <c r="A85" s="52" t="str">
        <f t="shared" si="12"/>
        <v xml:space="preserve"> </v>
      </c>
      <c r="B85" s="53"/>
      <c r="C85" s="53"/>
      <c r="D85" s="97"/>
      <c r="E85" s="81" t="str">
        <f t="shared" si="13"/>
        <v xml:space="preserve"> </v>
      </c>
      <c r="F85" s="53"/>
      <c r="G85" s="53"/>
      <c r="H85" s="53"/>
      <c r="I85" s="53"/>
      <c r="J85" s="53"/>
      <c r="K85" s="55"/>
      <c r="L85" s="103"/>
      <c r="M85" s="103"/>
      <c r="N85" s="55"/>
      <c r="O85" s="103"/>
      <c r="P85" s="57" t="str">
        <f t="shared" si="9"/>
        <v xml:space="preserve"> </v>
      </c>
      <c r="Q85" s="5"/>
      <c r="S85" s="99">
        <f t="shared" si="10"/>
        <v>0</v>
      </c>
      <c r="T85" s="99">
        <f t="shared" si="11"/>
        <v>0</v>
      </c>
      <c r="U85" s="61"/>
    </row>
    <row r="86" spans="1:21" x14ac:dyDescent="0.2">
      <c r="A86" s="52" t="str">
        <f t="shared" si="12"/>
        <v xml:space="preserve"> </v>
      </c>
      <c r="B86" s="53"/>
      <c r="C86" s="53"/>
      <c r="D86" s="97"/>
      <c r="E86" s="81" t="str">
        <f t="shared" si="13"/>
        <v xml:space="preserve"> </v>
      </c>
      <c r="F86" s="53"/>
      <c r="G86" s="53"/>
      <c r="H86" s="53"/>
      <c r="I86" s="53"/>
      <c r="J86" s="53"/>
      <c r="K86" s="55"/>
      <c r="L86" s="103"/>
      <c r="M86" s="103"/>
      <c r="N86" s="55"/>
      <c r="O86" s="103"/>
      <c r="P86" s="57" t="str">
        <f t="shared" si="9"/>
        <v xml:space="preserve"> </v>
      </c>
      <c r="Q86" s="5"/>
      <c r="S86" s="99">
        <f t="shared" si="10"/>
        <v>0</v>
      </c>
      <c r="T86" s="99">
        <f t="shared" si="11"/>
        <v>0</v>
      </c>
      <c r="U86" s="61"/>
    </row>
    <row r="87" spans="1:21" x14ac:dyDescent="0.2">
      <c r="A87" s="52" t="str">
        <f t="shared" si="12"/>
        <v xml:space="preserve"> </v>
      </c>
      <c r="B87" s="53"/>
      <c r="C87" s="53"/>
      <c r="D87" s="97"/>
      <c r="E87" s="81" t="str">
        <f t="shared" si="13"/>
        <v xml:space="preserve"> </v>
      </c>
      <c r="F87" s="53"/>
      <c r="G87" s="53"/>
      <c r="H87" s="53"/>
      <c r="I87" s="53"/>
      <c r="J87" s="53"/>
      <c r="K87" s="55"/>
      <c r="L87" s="103"/>
      <c r="M87" s="103"/>
      <c r="N87" s="55"/>
      <c r="O87" s="103"/>
      <c r="P87" s="57" t="str">
        <f t="shared" si="9"/>
        <v xml:space="preserve"> </v>
      </c>
      <c r="Q87" s="5"/>
      <c r="S87" s="99">
        <f t="shared" si="10"/>
        <v>0</v>
      </c>
      <c r="T87" s="99">
        <f t="shared" si="11"/>
        <v>0</v>
      </c>
      <c r="U87" s="61"/>
    </row>
    <row r="88" spans="1:21" x14ac:dyDescent="0.2">
      <c r="A88" s="52" t="str">
        <f t="shared" si="12"/>
        <v xml:space="preserve"> </v>
      </c>
      <c r="B88" s="53"/>
      <c r="C88" s="53"/>
      <c r="D88" s="97"/>
      <c r="E88" s="81" t="str">
        <f t="shared" si="13"/>
        <v xml:space="preserve"> </v>
      </c>
      <c r="F88" s="53"/>
      <c r="G88" s="53"/>
      <c r="H88" s="53"/>
      <c r="I88" s="53"/>
      <c r="J88" s="53"/>
      <c r="K88" s="55"/>
      <c r="L88" s="103"/>
      <c r="M88" s="103"/>
      <c r="N88" s="55"/>
      <c r="O88" s="103"/>
      <c r="P88" s="57" t="str">
        <f t="shared" si="9"/>
        <v xml:space="preserve"> </v>
      </c>
      <c r="Q88" s="5"/>
      <c r="S88" s="99">
        <f t="shared" si="10"/>
        <v>0</v>
      </c>
      <c r="T88" s="99">
        <f t="shared" si="11"/>
        <v>0</v>
      </c>
      <c r="U88" s="61"/>
    </row>
    <row r="89" spans="1:21" x14ac:dyDescent="0.2">
      <c r="A89" s="52" t="str">
        <f t="shared" si="12"/>
        <v xml:space="preserve"> </v>
      </c>
      <c r="B89" s="53"/>
      <c r="C89" s="53"/>
      <c r="D89" s="97"/>
      <c r="E89" s="81" t="str">
        <f t="shared" si="13"/>
        <v xml:space="preserve"> </v>
      </c>
      <c r="F89" s="53"/>
      <c r="G89" s="53"/>
      <c r="H89" s="53"/>
      <c r="I89" s="53"/>
      <c r="J89" s="53"/>
      <c r="K89" s="55"/>
      <c r="L89" s="103"/>
      <c r="M89" s="103"/>
      <c r="N89" s="55"/>
      <c r="O89" s="103"/>
      <c r="P89" s="57" t="str">
        <f t="shared" si="9"/>
        <v xml:space="preserve"> </v>
      </c>
      <c r="Q89" s="5"/>
      <c r="S89" s="99">
        <f t="shared" si="10"/>
        <v>0</v>
      </c>
      <c r="T89" s="99">
        <f t="shared" si="11"/>
        <v>0</v>
      </c>
      <c r="U89" s="61"/>
    </row>
    <row r="90" spans="1:21" x14ac:dyDescent="0.2">
      <c r="A90" s="52" t="str">
        <f t="shared" si="12"/>
        <v xml:space="preserve"> </v>
      </c>
      <c r="B90" s="53"/>
      <c r="C90" s="53"/>
      <c r="D90" s="97"/>
      <c r="E90" s="81" t="str">
        <f t="shared" si="13"/>
        <v xml:space="preserve"> </v>
      </c>
      <c r="F90" s="53"/>
      <c r="G90" s="53"/>
      <c r="H90" s="53"/>
      <c r="I90" s="53"/>
      <c r="J90" s="53"/>
      <c r="K90" s="55"/>
      <c r="L90" s="103"/>
      <c r="M90" s="103"/>
      <c r="N90" s="55"/>
      <c r="O90" s="103"/>
      <c r="P90" s="57" t="str">
        <f t="shared" si="9"/>
        <v xml:space="preserve"> </v>
      </c>
      <c r="Q90" s="5"/>
      <c r="S90" s="99">
        <f t="shared" si="10"/>
        <v>0</v>
      </c>
      <c r="T90" s="99">
        <f t="shared" si="11"/>
        <v>0</v>
      </c>
      <c r="U90" s="61"/>
    </row>
    <row r="91" spans="1:21" x14ac:dyDescent="0.2">
      <c r="Q91" s="5"/>
      <c r="U91" s="61"/>
    </row>
    <row r="92" spans="1:21" x14ac:dyDescent="0.2">
      <c r="Q92" s="5"/>
      <c r="U92" s="61"/>
    </row>
    <row r="93" spans="1:21" x14ac:dyDescent="0.2">
      <c r="Q93" s="5"/>
      <c r="U93" s="61"/>
    </row>
    <row r="94" spans="1:21" x14ac:dyDescent="0.2">
      <c r="Q94" s="5"/>
      <c r="U94" s="61"/>
    </row>
    <row r="95" spans="1:21" x14ac:dyDescent="0.2">
      <c r="Q95" s="5"/>
      <c r="U95" s="61"/>
    </row>
    <row r="96" spans="1:21" x14ac:dyDescent="0.2">
      <c r="Q96" s="5"/>
      <c r="U96" s="61"/>
    </row>
    <row r="97" spans="17:21" x14ac:dyDescent="0.2">
      <c r="Q97" s="5"/>
      <c r="U97" s="61"/>
    </row>
    <row r="98" spans="17:21" x14ac:dyDescent="0.2">
      <c r="Q98" s="5"/>
      <c r="U98" s="61"/>
    </row>
    <row r="99" spans="17:21" x14ac:dyDescent="0.2">
      <c r="Q99" s="5"/>
      <c r="U99" s="61"/>
    </row>
    <row r="100" spans="17:21" x14ac:dyDescent="0.2">
      <c r="Q100" s="5"/>
      <c r="U100" s="61"/>
    </row>
  </sheetData>
  <sheetProtection selectLockedCells="1"/>
  <mergeCells count="1">
    <mergeCell ref="A5:B5"/>
  </mergeCells>
  <phoneticPr fontId="0" type="noConversion"/>
  <dataValidations count="8">
    <dataValidation allowBlank="1" showErrorMessage="1" prompt="Select Yes for any Independent team members, otherwise leave blank." sqref="P9:P90" xr:uid="{00000000-0002-0000-0400-000000000000}"/>
    <dataValidation type="list" allowBlank="1" showInputMessage="1" showErrorMessage="1" sqref="N9" xr:uid="{00000000-0002-0000-0400-000001000000}">
      <formula1>$X$11:$X$13</formula1>
    </dataValidation>
    <dataValidation allowBlank="1" showErrorMessage="1" sqref="I9:I91 J91:K91 K10:K90" xr:uid="{00000000-0002-0000-0400-000002000000}"/>
    <dataValidation type="list" allowBlank="1" showErrorMessage="1" sqref="J9:J90" xr:uid="{00000000-0002-0000-0400-000003000000}">
      <formula1>"Yes, No"</formula1>
    </dataValidation>
    <dataValidation type="list" allowBlank="1" showInputMessage="1" showErrorMessage="1" sqref="G10:G90" xr:uid="{00000000-0002-0000-0400-000004000000}">
      <formula1>$X$26:$X$32</formula1>
    </dataValidation>
    <dataValidation type="list" allowBlank="1" showInputMessage="1" showErrorMessage="1" prompt="Select &quot;Yes&quot; if athlete's score will count for team awards. Otherwise leave blank." sqref="H9:H90" xr:uid="{00000000-0002-0000-0400-000005000000}">
      <formula1>"Yes"</formula1>
    </dataValidation>
    <dataValidation type="list" allowBlank="1" showErrorMessage="1" sqref="K9" xr:uid="{00000000-0002-0000-0400-000006000000}">
      <formula1>$W$11:$W$13</formula1>
    </dataValidation>
    <dataValidation type="list" allowBlank="1" showInputMessage="1" showErrorMessage="1" sqref="G9" xr:uid="{00000000-0002-0000-0400-000007000000}">
      <formula1>$X$26:$X$31</formula1>
    </dataValidation>
  </dataValidation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9"/>
  <sheetViews>
    <sheetView topLeftCell="D1" workbookViewId="0">
      <selection activeCell="R1" sqref="R1:T1048576"/>
    </sheetView>
  </sheetViews>
  <sheetFormatPr defaultRowHeight="12.75" x14ac:dyDescent="0.2"/>
  <cols>
    <col min="1" max="1" width="13.85546875" customWidth="1"/>
    <col min="2" max="2" width="25.28515625" customWidth="1"/>
    <col min="3" max="3" width="24.5703125" customWidth="1"/>
    <col min="4" max="4" width="15.85546875" customWidth="1"/>
    <col min="6" max="6" width="22.140625" customWidth="1"/>
    <col min="7" max="7" width="13.140625" customWidth="1"/>
    <col min="8" max="8" width="12.7109375" customWidth="1"/>
    <col min="9" max="9" width="22" customWidth="1"/>
    <col min="10" max="10" width="15.140625" customWidth="1"/>
    <col min="11" max="11" width="13.140625" customWidth="1"/>
    <col min="12" max="12" width="12.7109375" customWidth="1"/>
    <col min="13" max="13" width="11.5703125" customWidth="1"/>
    <col min="14" max="14" width="14.85546875" customWidth="1"/>
    <col min="15" max="15" width="14.42578125" customWidth="1"/>
    <col min="16" max="16" width="11" customWidth="1"/>
    <col min="18" max="18" width="11.85546875" hidden="1" customWidth="1"/>
    <col min="19" max="19" width="0" hidden="1" customWidth="1"/>
    <col min="20" max="20" width="11.5703125" hidden="1" customWidth="1"/>
  </cols>
  <sheetData>
    <row r="1" spans="1:22" ht="18.75" x14ac:dyDescent="0.2">
      <c r="A1" s="159" t="s">
        <v>136</v>
      </c>
      <c r="B1" s="39"/>
      <c r="C1" s="39"/>
      <c r="D1" s="98"/>
      <c r="E1" s="39"/>
      <c r="F1" s="39"/>
      <c r="G1" s="76"/>
      <c r="H1" s="39"/>
      <c r="I1" s="39"/>
      <c r="J1" s="39"/>
      <c r="K1" s="39"/>
      <c r="L1" s="39"/>
      <c r="M1" s="39"/>
      <c r="N1" s="39"/>
      <c r="O1" s="39"/>
      <c r="P1" s="39"/>
    </row>
    <row r="2" spans="1:22" ht="15.75" x14ac:dyDescent="0.2">
      <c r="A2" s="6" t="s">
        <v>127</v>
      </c>
      <c r="B2" s="39"/>
      <c r="C2" s="39"/>
      <c r="D2" s="98"/>
      <c r="E2" s="39"/>
      <c r="F2" s="39"/>
      <c r="G2" s="76"/>
      <c r="H2" s="39"/>
      <c r="I2" s="39"/>
      <c r="J2" s="39"/>
      <c r="K2" s="39"/>
      <c r="L2" s="39"/>
      <c r="M2" s="75"/>
      <c r="N2" s="75"/>
      <c r="O2" s="75"/>
      <c r="P2" s="75"/>
    </row>
    <row r="3" spans="1:22" x14ac:dyDescent="0.2">
      <c r="A3" s="39"/>
      <c r="B3" s="39"/>
      <c r="C3" s="39"/>
      <c r="D3" s="141" t="s">
        <v>129</v>
      </c>
      <c r="E3" s="124">
        <f>COUNTIF(G8:G89, D3)</f>
        <v>0</v>
      </c>
      <c r="F3" s="136" t="s">
        <v>121</v>
      </c>
      <c r="G3" s="124">
        <f>COUNTIF(G8:G89,F3)</f>
        <v>0</v>
      </c>
      <c r="H3" s="39"/>
      <c r="I3" s="39"/>
      <c r="J3" s="39"/>
      <c r="K3" s="39"/>
      <c r="L3" s="39"/>
      <c r="M3" s="75"/>
      <c r="N3" s="75"/>
      <c r="O3" s="75"/>
      <c r="P3" s="75"/>
    </row>
    <row r="4" spans="1:22" ht="15.75" x14ac:dyDescent="0.25">
      <c r="A4" s="203">
        <f>'Provincial Info'!B11</f>
        <v>0</v>
      </c>
      <c r="B4" s="203"/>
      <c r="C4" s="39"/>
      <c r="D4" s="142" t="s">
        <v>130</v>
      </c>
      <c r="E4" s="124">
        <f>COUNTIF(G8:G89,D4)</f>
        <v>0</v>
      </c>
      <c r="F4" s="136" t="s">
        <v>128</v>
      </c>
      <c r="G4" s="124">
        <f>COUNTIF(G8:G89,F4)</f>
        <v>0</v>
      </c>
      <c r="H4" s="39"/>
      <c r="I4" s="39"/>
      <c r="J4" s="39"/>
      <c r="K4" s="126" t="s">
        <v>149</v>
      </c>
      <c r="L4" s="39"/>
      <c r="M4" s="75"/>
      <c r="N4" s="75"/>
      <c r="O4" s="75"/>
      <c r="P4" s="75"/>
    </row>
    <row r="5" spans="1:22" ht="15.75" x14ac:dyDescent="0.2">
      <c r="A5" s="39"/>
      <c r="B5" s="39"/>
      <c r="C5" s="39"/>
      <c r="D5" s="122"/>
      <c r="E5" s="122"/>
      <c r="F5" s="140" t="s">
        <v>154</v>
      </c>
      <c r="G5" s="139">
        <f>SUM(E3:E6)</f>
        <v>0</v>
      </c>
      <c r="H5" s="39"/>
      <c r="I5" s="39"/>
      <c r="J5" s="39"/>
      <c r="K5" s="123" t="s">
        <v>148</v>
      </c>
      <c r="L5" s="39"/>
      <c r="M5" s="75"/>
      <c r="N5" s="75"/>
      <c r="O5" s="75"/>
      <c r="P5" s="75"/>
    </row>
    <row r="6" spans="1:22" x14ac:dyDescent="0.2">
      <c r="A6" s="39"/>
      <c r="B6" s="39"/>
      <c r="C6" s="39"/>
      <c r="D6" s="122"/>
      <c r="E6" s="122"/>
      <c r="F6" s="122"/>
      <c r="G6" s="39"/>
      <c r="H6" s="39"/>
      <c r="I6" s="39"/>
      <c r="J6" s="39"/>
      <c r="K6" s="48"/>
      <c r="L6" s="39"/>
      <c r="M6" s="75"/>
      <c r="N6" s="75"/>
      <c r="O6" s="75"/>
      <c r="P6" s="75"/>
    </row>
    <row r="7" spans="1:22" ht="53.25" customHeight="1" x14ac:dyDescent="0.2">
      <c r="A7" s="7" t="s">
        <v>0</v>
      </c>
      <c r="B7" s="7" t="s">
        <v>90</v>
      </c>
      <c r="C7" s="7" t="s">
        <v>53</v>
      </c>
      <c r="D7" s="96" t="s">
        <v>65</v>
      </c>
      <c r="E7" s="78" t="s">
        <v>2</v>
      </c>
      <c r="F7" s="79" t="s">
        <v>1</v>
      </c>
      <c r="G7" s="80" t="s">
        <v>115</v>
      </c>
      <c r="H7" s="134" t="s">
        <v>122</v>
      </c>
      <c r="I7" s="7" t="s">
        <v>93</v>
      </c>
      <c r="J7" s="7" t="s">
        <v>104</v>
      </c>
      <c r="K7" s="51" t="s">
        <v>55</v>
      </c>
      <c r="L7" s="50" t="s">
        <v>123</v>
      </c>
      <c r="M7" s="50" t="s">
        <v>144</v>
      </c>
      <c r="N7" s="51" t="s">
        <v>126</v>
      </c>
      <c r="O7" s="50" t="s">
        <v>124</v>
      </c>
      <c r="P7" s="50" t="s">
        <v>125</v>
      </c>
    </row>
    <row r="8" spans="1:22" x14ac:dyDescent="0.2">
      <c r="A8" s="52" t="str">
        <f t="shared" ref="A8:A72" si="0">IF(B8=0," ",$A$4)</f>
        <v xml:space="preserve"> </v>
      </c>
      <c r="B8" s="53"/>
      <c r="C8" s="53"/>
      <c r="D8" s="97"/>
      <c r="E8" s="81" t="str">
        <f>IF(D8=0, " ", 2018-D8)</f>
        <v xml:space="preserve"> </v>
      </c>
      <c r="F8" s="53"/>
      <c r="G8" s="53"/>
      <c r="H8" s="53"/>
      <c r="I8" s="53"/>
      <c r="J8" s="53"/>
      <c r="K8" s="55"/>
      <c r="L8" s="103"/>
      <c r="M8" s="103"/>
      <c r="N8" s="55"/>
      <c r="O8" s="103"/>
      <c r="P8" s="57" t="str">
        <f>IF(B8=0," ",+N8-K8)</f>
        <v xml:space="preserve"> </v>
      </c>
      <c r="R8" t="s">
        <v>129</v>
      </c>
      <c r="T8" t="s">
        <v>131</v>
      </c>
      <c r="V8" s="117"/>
    </row>
    <row r="9" spans="1:22" x14ac:dyDescent="0.2">
      <c r="A9" s="52" t="str">
        <f t="shared" si="0"/>
        <v xml:space="preserve"> </v>
      </c>
      <c r="B9" s="53"/>
      <c r="C9" s="53"/>
      <c r="D9" s="97"/>
      <c r="E9" s="81" t="str">
        <f t="shared" ref="E9:E72" si="1">IF(D9=0, " ", 2018-D9)</f>
        <v xml:space="preserve"> </v>
      </c>
      <c r="F9" s="53"/>
      <c r="G9" s="53"/>
      <c r="H9" s="53"/>
      <c r="I9" s="53"/>
      <c r="J9" s="53"/>
      <c r="K9" s="55"/>
      <c r="L9" s="103"/>
      <c r="M9" s="103"/>
      <c r="N9" s="55"/>
      <c r="O9" s="103"/>
      <c r="P9" s="57" t="str">
        <f>IF(B9=0," ",+N9-K9)</f>
        <v xml:space="preserve"> </v>
      </c>
      <c r="R9" t="s">
        <v>130</v>
      </c>
      <c r="T9" t="s">
        <v>132</v>
      </c>
      <c r="V9" s="47"/>
    </row>
    <row r="10" spans="1:22" x14ac:dyDescent="0.2">
      <c r="A10" s="52" t="str">
        <f t="shared" si="0"/>
        <v xml:space="preserve"> </v>
      </c>
      <c r="B10" s="53"/>
      <c r="C10" s="53"/>
      <c r="D10" s="97"/>
      <c r="E10" s="81" t="str">
        <f t="shared" si="1"/>
        <v xml:space="preserve"> </v>
      </c>
      <c r="F10" s="53"/>
      <c r="G10" s="53"/>
      <c r="H10" s="53"/>
      <c r="I10" s="53"/>
      <c r="J10" s="53"/>
      <c r="K10" s="55"/>
      <c r="L10" s="103"/>
      <c r="M10" s="103"/>
      <c r="N10" s="55"/>
      <c r="O10" s="103"/>
      <c r="P10" s="57" t="str">
        <f>IF(B10=0," ",+N10-K10)</f>
        <v xml:space="preserve"> </v>
      </c>
      <c r="R10" t="s">
        <v>121</v>
      </c>
      <c r="V10" s="47"/>
    </row>
    <row r="11" spans="1:22" x14ac:dyDescent="0.2">
      <c r="A11" s="52" t="str">
        <f t="shared" si="0"/>
        <v xml:space="preserve"> </v>
      </c>
      <c r="B11" s="53"/>
      <c r="C11" s="53"/>
      <c r="D11" s="97"/>
      <c r="E11" s="81" t="str">
        <f t="shared" si="1"/>
        <v xml:space="preserve"> </v>
      </c>
      <c r="F11" s="53"/>
      <c r="G11" s="53"/>
      <c r="H11" s="53"/>
      <c r="I11" s="53"/>
      <c r="J11" s="53"/>
      <c r="K11" s="55"/>
      <c r="L11" s="103"/>
      <c r="M11" s="103"/>
      <c r="N11" s="55"/>
      <c r="O11" s="103"/>
      <c r="P11" s="57" t="str">
        <f>IF(B11=0," ",+N11-K11)</f>
        <v xml:space="preserve"> </v>
      </c>
      <c r="R11" t="s">
        <v>128</v>
      </c>
      <c r="V11" s="47"/>
    </row>
    <row r="12" spans="1:22" x14ac:dyDescent="0.2">
      <c r="A12" s="52" t="str">
        <f t="shared" si="0"/>
        <v xml:space="preserve"> </v>
      </c>
      <c r="B12" s="53"/>
      <c r="C12" s="53"/>
      <c r="D12" s="97"/>
      <c r="E12" s="81" t="str">
        <f t="shared" si="1"/>
        <v xml:space="preserve"> </v>
      </c>
      <c r="F12" s="53"/>
      <c r="G12" s="53"/>
      <c r="H12" s="53"/>
      <c r="I12" s="53"/>
      <c r="J12" s="53"/>
      <c r="K12" s="55"/>
      <c r="L12" s="103"/>
      <c r="M12" s="103"/>
      <c r="N12" s="55"/>
      <c r="O12" s="103"/>
      <c r="P12" s="57" t="str">
        <f>IF(B12=0," ",+N12-K12)</f>
        <v xml:space="preserve"> </v>
      </c>
    </row>
    <row r="13" spans="1:22" x14ac:dyDescent="0.2">
      <c r="A13" s="52" t="str">
        <f t="shared" si="0"/>
        <v xml:space="preserve"> </v>
      </c>
      <c r="B13" s="53"/>
      <c r="C13" s="53"/>
      <c r="D13" s="97"/>
      <c r="E13" s="81" t="str">
        <f t="shared" si="1"/>
        <v xml:space="preserve"> </v>
      </c>
      <c r="F13" s="53"/>
      <c r="G13" s="53"/>
      <c r="H13" s="53"/>
      <c r="I13" s="53"/>
      <c r="J13" s="53"/>
      <c r="K13" s="55"/>
      <c r="L13" s="103"/>
      <c r="M13" s="103"/>
      <c r="N13" s="55"/>
      <c r="O13" s="103"/>
      <c r="P13" s="57"/>
    </row>
    <row r="14" spans="1:22" x14ac:dyDescent="0.2">
      <c r="A14" s="52" t="str">
        <f t="shared" si="0"/>
        <v xml:space="preserve"> </v>
      </c>
      <c r="B14" s="53"/>
      <c r="C14" s="53"/>
      <c r="D14" s="97"/>
      <c r="E14" s="81" t="str">
        <f t="shared" si="1"/>
        <v xml:space="preserve"> </v>
      </c>
      <c r="F14" s="53"/>
      <c r="G14" s="53"/>
      <c r="H14" s="53"/>
      <c r="I14" s="53"/>
      <c r="J14" s="53"/>
      <c r="K14" s="55"/>
      <c r="L14" s="103"/>
      <c r="M14" s="103"/>
      <c r="N14" s="55"/>
      <c r="O14" s="103"/>
      <c r="P14" s="57" t="str">
        <f t="shared" ref="P14:P45" si="2">IF(B14=0," ",+N14-K14)</f>
        <v xml:space="preserve"> </v>
      </c>
    </row>
    <row r="15" spans="1:22" x14ac:dyDescent="0.2">
      <c r="A15" s="52" t="str">
        <f t="shared" si="0"/>
        <v xml:space="preserve"> </v>
      </c>
      <c r="B15" s="53"/>
      <c r="C15" s="53"/>
      <c r="D15" s="97"/>
      <c r="E15" s="81" t="str">
        <f t="shared" si="1"/>
        <v xml:space="preserve"> </v>
      </c>
      <c r="F15" s="53"/>
      <c r="G15" s="53"/>
      <c r="H15" s="53"/>
      <c r="I15" s="53"/>
      <c r="J15" s="53"/>
      <c r="K15" s="55"/>
      <c r="L15" s="103"/>
      <c r="M15" s="103"/>
      <c r="N15" s="55"/>
      <c r="O15" s="103"/>
      <c r="P15" s="57" t="str">
        <f t="shared" si="2"/>
        <v xml:space="preserve"> </v>
      </c>
      <c r="R15" s="117" t="s">
        <v>133</v>
      </c>
      <c r="T15" s="117" t="s">
        <v>32</v>
      </c>
    </row>
    <row r="16" spans="1:22" x14ac:dyDescent="0.2">
      <c r="A16" s="52" t="str">
        <f t="shared" si="0"/>
        <v xml:space="preserve"> </v>
      </c>
      <c r="B16" s="53"/>
      <c r="C16" s="53"/>
      <c r="D16" s="97"/>
      <c r="E16" s="81" t="str">
        <f t="shared" si="1"/>
        <v xml:space="preserve"> </v>
      </c>
      <c r="F16" s="53"/>
      <c r="G16" s="53"/>
      <c r="H16" s="53"/>
      <c r="I16" s="53"/>
      <c r="J16" s="53"/>
      <c r="K16" s="55"/>
      <c r="L16" s="103"/>
      <c r="M16" s="103"/>
      <c r="N16" s="55"/>
      <c r="O16" s="103"/>
      <c r="P16" s="57" t="str">
        <f t="shared" si="2"/>
        <v xml:space="preserve"> </v>
      </c>
      <c r="R16" s="47">
        <v>43241</v>
      </c>
      <c r="T16" s="47">
        <v>43246</v>
      </c>
    </row>
    <row r="17" spans="1:20" x14ac:dyDescent="0.2">
      <c r="A17" s="52" t="str">
        <f t="shared" si="0"/>
        <v xml:space="preserve"> </v>
      </c>
      <c r="B17" s="53"/>
      <c r="C17" s="53"/>
      <c r="D17" s="97"/>
      <c r="E17" s="81" t="str">
        <f t="shared" si="1"/>
        <v xml:space="preserve"> </v>
      </c>
      <c r="F17" s="53"/>
      <c r="G17" s="53"/>
      <c r="H17" s="53"/>
      <c r="I17" s="53"/>
      <c r="J17" s="53"/>
      <c r="K17" s="55"/>
      <c r="L17" s="103"/>
      <c r="M17" s="103"/>
      <c r="N17" s="55"/>
      <c r="O17" s="103"/>
      <c r="P17" s="57" t="str">
        <f t="shared" si="2"/>
        <v xml:space="preserve"> </v>
      </c>
      <c r="R17" s="47">
        <v>43242</v>
      </c>
      <c r="T17" s="47">
        <v>43247</v>
      </c>
    </row>
    <row r="18" spans="1:20" x14ac:dyDescent="0.2">
      <c r="A18" s="52" t="str">
        <f t="shared" si="0"/>
        <v xml:space="preserve"> </v>
      </c>
      <c r="B18" s="53"/>
      <c r="C18" s="53"/>
      <c r="D18" s="97"/>
      <c r="E18" s="81" t="str">
        <f t="shared" si="1"/>
        <v xml:space="preserve"> </v>
      </c>
      <c r="F18" s="53"/>
      <c r="G18" s="53"/>
      <c r="H18" s="53"/>
      <c r="I18" s="53"/>
      <c r="J18" s="53"/>
      <c r="K18" s="55"/>
      <c r="L18" s="103"/>
      <c r="M18" s="103"/>
      <c r="N18" s="55"/>
      <c r="O18" s="103"/>
      <c r="P18" s="57" t="str">
        <f t="shared" si="2"/>
        <v xml:space="preserve"> </v>
      </c>
      <c r="R18" s="47">
        <v>43243</v>
      </c>
      <c r="T18" s="47">
        <v>43248</v>
      </c>
    </row>
    <row r="19" spans="1:20" x14ac:dyDescent="0.2">
      <c r="A19" s="52" t="str">
        <f t="shared" si="0"/>
        <v xml:space="preserve"> </v>
      </c>
      <c r="B19" s="53"/>
      <c r="C19" s="53"/>
      <c r="D19" s="97"/>
      <c r="E19" s="81" t="str">
        <f t="shared" si="1"/>
        <v xml:space="preserve"> </v>
      </c>
      <c r="F19" s="53"/>
      <c r="G19" s="53"/>
      <c r="H19" s="53"/>
      <c r="I19" s="53"/>
      <c r="J19" s="53"/>
      <c r="K19" s="55"/>
      <c r="L19" s="103"/>
      <c r="M19" s="103"/>
      <c r="N19" s="55"/>
      <c r="O19" s="103"/>
      <c r="P19" s="57" t="str">
        <f t="shared" si="2"/>
        <v xml:space="preserve"> </v>
      </c>
    </row>
    <row r="20" spans="1:20" x14ac:dyDescent="0.2">
      <c r="A20" s="52" t="str">
        <f t="shared" si="0"/>
        <v xml:space="preserve"> </v>
      </c>
      <c r="B20" s="53"/>
      <c r="C20" s="53"/>
      <c r="D20" s="97"/>
      <c r="E20" s="81" t="str">
        <f t="shared" si="1"/>
        <v xml:space="preserve"> </v>
      </c>
      <c r="F20" s="53"/>
      <c r="G20" s="53"/>
      <c r="H20" s="53"/>
      <c r="I20" s="53"/>
      <c r="J20" s="53"/>
      <c r="K20" s="55"/>
      <c r="L20" s="103"/>
      <c r="M20" s="103"/>
      <c r="N20" s="55"/>
      <c r="O20" s="103"/>
      <c r="P20" s="57" t="str">
        <f t="shared" si="2"/>
        <v xml:space="preserve"> </v>
      </c>
    </row>
    <row r="21" spans="1:20" x14ac:dyDescent="0.2">
      <c r="A21" s="52" t="str">
        <f t="shared" si="0"/>
        <v xml:space="preserve"> </v>
      </c>
      <c r="B21" s="53"/>
      <c r="C21" s="53"/>
      <c r="D21" s="97"/>
      <c r="E21" s="81" t="str">
        <f t="shared" si="1"/>
        <v xml:space="preserve"> </v>
      </c>
      <c r="F21" s="53"/>
      <c r="G21" s="53"/>
      <c r="H21" s="53"/>
      <c r="I21" s="53"/>
      <c r="J21" s="53"/>
      <c r="K21" s="55"/>
      <c r="L21" s="103"/>
      <c r="M21" s="103"/>
      <c r="N21" s="55"/>
      <c r="O21" s="103"/>
      <c r="P21" s="57" t="str">
        <f t="shared" si="2"/>
        <v xml:space="preserve"> </v>
      </c>
    </row>
    <row r="22" spans="1:20" x14ac:dyDescent="0.2">
      <c r="A22" s="52" t="str">
        <f t="shared" si="0"/>
        <v xml:space="preserve"> </v>
      </c>
      <c r="B22" s="53"/>
      <c r="C22" s="53"/>
      <c r="D22" s="97"/>
      <c r="E22" s="81" t="str">
        <f t="shared" si="1"/>
        <v xml:space="preserve"> </v>
      </c>
      <c r="F22" s="53"/>
      <c r="G22" s="53"/>
      <c r="H22" s="53"/>
      <c r="I22" s="53"/>
      <c r="J22" s="53"/>
      <c r="K22" s="55"/>
      <c r="L22" s="103"/>
      <c r="M22" s="103"/>
      <c r="N22" s="55"/>
      <c r="O22" s="103"/>
      <c r="P22" s="57" t="str">
        <f t="shared" si="2"/>
        <v xml:space="preserve"> </v>
      </c>
    </row>
    <row r="23" spans="1:20" x14ac:dyDescent="0.2">
      <c r="A23" s="52" t="str">
        <f t="shared" si="0"/>
        <v xml:space="preserve"> </v>
      </c>
      <c r="B23" s="53"/>
      <c r="C23" s="53"/>
      <c r="D23" s="97"/>
      <c r="E23" s="81" t="str">
        <f t="shared" si="1"/>
        <v xml:space="preserve"> </v>
      </c>
      <c r="F23" s="53"/>
      <c r="G23" s="53"/>
      <c r="H23" s="53"/>
      <c r="I23" s="53"/>
      <c r="J23" s="53"/>
      <c r="K23" s="55"/>
      <c r="L23" s="103"/>
      <c r="M23" s="103"/>
      <c r="N23" s="55"/>
      <c r="O23" s="103"/>
      <c r="P23" s="57" t="str">
        <f t="shared" si="2"/>
        <v xml:space="preserve"> </v>
      </c>
      <c r="R23" s="104">
        <f>COUNTIF(K16:K97,1)</f>
        <v>0</v>
      </c>
      <c r="S23" s="60" t="s">
        <v>25</v>
      </c>
    </row>
    <row r="24" spans="1:20" x14ac:dyDescent="0.2">
      <c r="A24" s="52" t="str">
        <f t="shared" si="0"/>
        <v xml:space="preserve"> </v>
      </c>
      <c r="B24" s="53"/>
      <c r="C24" s="53"/>
      <c r="D24" s="97"/>
      <c r="E24" s="81" t="str">
        <f t="shared" si="1"/>
        <v xml:space="preserve"> </v>
      </c>
      <c r="F24" s="53"/>
      <c r="G24" s="53"/>
      <c r="H24" s="53"/>
      <c r="I24" s="53"/>
      <c r="J24" s="53"/>
      <c r="K24" s="55"/>
      <c r="L24" s="103"/>
      <c r="M24" s="103"/>
      <c r="N24" s="55"/>
      <c r="O24" s="103"/>
      <c r="P24" s="57" t="str">
        <f t="shared" si="2"/>
        <v xml:space="preserve"> </v>
      </c>
      <c r="R24" s="104">
        <f>COUNTIF(K16:K97,2)</f>
        <v>0</v>
      </c>
      <c r="S24" s="60" t="s">
        <v>26</v>
      </c>
    </row>
    <row r="25" spans="1:20" x14ac:dyDescent="0.2">
      <c r="A25" s="52" t="str">
        <f t="shared" si="0"/>
        <v xml:space="preserve"> </v>
      </c>
      <c r="B25" s="53"/>
      <c r="C25" s="53"/>
      <c r="D25" s="97"/>
      <c r="E25" s="81" t="str">
        <f t="shared" si="1"/>
        <v xml:space="preserve"> </v>
      </c>
      <c r="F25" s="53"/>
      <c r="G25" s="53"/>
      <c r="H25" s="53"/>
      <c r="I25" s="53"/>
      <c r="J25" s="53"/>
      <c r="K25" s="55"/>
      <c r="L25" s="103"/>
      <c r="M25" s="103"/>
      <c r="N25" s="55"/>
      <c r="O25" s="103"/>
      <c r="P25" s="57" t="str">
        <f t="shared" si="2"/>
        <v xml:space="preserve"> </v>
      </c>
      <c r="R25" s="104">
        <f>COUNTIF(K16:K97,3)</f>
        <v>0</v>
      </c>
      <c r="S25" s="60" t="s">
        <v>5</v>
      </c>
    </row>
    <row r="26" spans="1:20" x14ac:dyDescent="0.2">
      <c r="A26" s="52" t="str">
        <f t="shared" si="0"/>
        <v xml:space="preserve"> </v>
      </c>
      <c r="B26" s="53"/>
      <c r="C26" s="53"/>
      <c r="D26" s="97"/>
      <c r="E26" s="81" t="str">
        <f t="shared" si="1"/>
        <v xml:space="preserve"> </v>
      </c>
      <c r="F26" s="53"/>
      <c r="G26" s="53"/>
      <c r="H26" s="53"/>
      <c r="I26" s="53"/>
      <c r="J26" s="53"/>
      <c r="K26" s="55"/>
      <c r="L26" s="103"/>
      <c r="M26" s="103"/>
      <c r="N26" s="55"/>
      <c r="O26" s="103"/>
      <c r="P26" s="57" t="str">
        <f t="shared" si="2"/>
        <v xml:space="preserve"> </v>
      </c>
      <c r="R26" s="104">
        <f>COUNTIF(K16:K97,4)</f>
        <v>0</v>
      </c>
      <c r="S26" s="60" t="s">
        <v>6</v>
      </c>
    </row>
    <row r="27" spans="1:20" x14ac:dyDescent="0.2">
      <c r="A27" s="52" t="str">
        <f t="shared" si="0"/>
        <v xml:space="preserve"> </v>
      </c>
      <c r="B27" s="53"/>
      <c r="C27" s="53"/>
      <c r="D27" s="97"/>
      <c r="E27" s="81" t="str">
        <f t="shared" si="1"/>
        <v xml:space="preserve"> </v>
      </c>
      <c r="F27" s="53"/>
      <c r="G27" s="53"/>
      <c r="H27" s="53"/>
      <c r="I27" s="53"/>
      <c r="J27" s="53"/>
      <c r="K27" s="55"/>
      <c r="L27" s="103"/>
      <c r="M27" s="103"/>
      <c r="N27" s="55"/>
      <c r="O27" s="103"/>
      <c r="P27" s="57" t="str">
        <f t="shared" si="2"/>
        <v xml:space="preserve"> </v>
      </c>
      <c r="R27" s="104">
        <f>COUNTIF(K16:K97,5)</f>
        <v>0</v>
      </c>
      <c r="S27" s="60" t="s">
        <v>7</v>
      </c>
    </row>
    <row r="28" spans="1:20" x14ac:dyDescent="0.2">
      <c r="A28" s="52" t="str">
        <f t="shared" si="0"/>
        <v xml:space="preserve"> </v>
      </c>
      <c r="B28" s="53"/>
      <c r="C28" s="53"/>
      <c r="D28" s="97"/>
      <c r="E28" s="81" t="str">
        <f t="shared" si="1"/>
        <v xml:space="preserve"> </v>
      </c>
      <c r="F28" s="53"/>
      <c r="G28" s="53"/>
      <c r="H28" s="53"/>
      <c r="I28" s="53"/>
      <c r="J28" s="53"/>
      <c r="K28" s="55"/>
      <c r="L28" s="103"/>
      <c r="M28" s="103"/>
      <c r="N28" s="55"/>
      <c r="O28" s="103"/>
      <c r="P28" s="57" t="str">
        <f t="shared" si="2"/>
        <v xml:space="preserve"> </v>
      </c>
      <c r="R28" s="104">
        <f>COUNTIF(K16:K97,6)</f>
        <v>0</v>
      </c>
      <c r="S28" s="60" t="s">
        <v>8</v>
      </c>
    </row>
    <row r="29" spans="1:20" x14ac:dyDescent="0.2">
      <c r="A29" s="52" t="str">
        <f t="shared" si="0"/>
        <v xml:space="preserve"> </v>
      </c>
      <c r="B29" s="53"/>
      <c r="C29" s="53"/>
      <c r="D29" s="97"/>
      <c r="E29" s="81" t="str">
        <f t="shared" si="1"/>
        <v xml:space="preserve"> </v>
      </c>
      <c r="F29" s="53"/>
      <c r="G29" s="53"/>
      <c r="H29" s="53"/>
      <c r="I29" s="53"/>
      <c r="J29" s="53"/>
      <c r="K29" s="55"/>
      <c r="L29" s="103"/>
      <c r="M29" s="103"/>
      <c r="N29" s="55"/>
      <c r="O29" s="103"/>
      <c r="P29" s="57" t="str">
        <f t="shared" si="2"/>
        <v xml:space="preserve"> </v>
      </c>
      <c r="R29" s="104">
        <f>COUNTIF(K16:K97,7)</f>
        <v>0</v>
      </c>
      <c r="S29" s="60" t="s">
        <v>9</v>
      </c>
    </row>
    <row r="30" spans="1:20" x14ac:dyDescent="0.2">
      <c r="A30" s="52" t="str">
        <f t="shared" si="0"/>
        <v xml:space="preserve"> </v>
      </c>
      <c r="B30" s="53"/>
      <c r="C30" s="53"/>
      <c r="D30" s="97"/>
      <c r="E30" s="81" t="str">
        <f t="shared" si="1"/>
        <v xml:space="preserve"> </v>
      </c>
      <c r="F30" s="53"/>
      <c r="G30" s="53"/>
      <c r="H30" s="53"/>
      <c r="I30" s="53"/>
      <c r="J30" s="53"/>
      <c r="K30" s="55"/>
      <c r="L30" s="103"/>
      <c r="M30" s="103"/>
      <c r="N30" s="55"/>
      <c r="O30" s="103"/>
      <c r="P30" s="57" t="str">
        <f t="shared" si="2"/>
        <v xml:space="preserve"> </v>
      </c>
    </row>
    <row r="31" spans="1:20" x14ac:dyDescent="0.2">
      <c r="A31" s="52" t="str">
        <f t="shared" si="0"/>
        <v xml:space="preserve"> </v>
      </c>
      <c r="B31" s="53"/>
      <c r="C31" s="53"/>
      <c r="D31" s="97"/>
      <c r="E31" s="81" t="str">
        <f t="shared" si="1"/>
        <v xml:space="preserve"> </v>
      </c>
      <c r="F31" s="53"/>
      <c r="G31" s="53"/>
      <c r="H31" s="53"/>
      <c r="I31" s="53"/>
      <c r="J31" s="53"/>
      <c r="K31" s="55"/>
      <c r="L31" s="103"/>
      <c r="M31" s="103"/>
      <c r="N31" s="55"/>
      <c r="O31" s="103"/>
      <c r="P31" s="57" t="str">
        <f t="shared" si="2"/>
        <v xml:space="preserve"> </v>
      </c>
    </row>
    <row r="32" spans="1:20" x14ac:dyDescent="0.2">
      <c r="A32" s="52" t="str">
        <f t="shared" si="0"/>
        <v xml:space="preserve"> </v>
      </c>
      <c r="B32" s="53"/>
      <c r="C32" s="53"/>
      <c r="D32" s="97"/>
      <c r="E32" s="81" t="str">
        <f t="shared" si="1"/>
        <v xml:space="preserve"> </v>
      </c>
      <c r="F32" s="53"/>
      <c r="G32" s="53"/>
      <c r="H32" s="53"/>
      <c r="I32" s="53"/>
      <c r="J32" s="53"/>
      <c r="K32" s="55"/>
      <c r="L32" s="103"/>
      <c r="M32" s="103"/>
      <c r="N32" s="55"/>
      <c r="O32" s="103"/>
      <c r="P32" s="57" t="str">
        <f t="shared" si="2"/>
        <v xml:space="preserve"> </v>
      </c>
    </row>
    <row r="33" spans="1:16" x14ac:dyDescent="0.2">
      <c r="A33" s="52" t="str">
        <f t="shared" si="0"/>
        <v xml:space="preserve"> </v>
      </c>
      <c r="B33" s="53"/>
      <c r="C33" s="53"/>
      <c r="D33" s="97"/>
      <c r="E33" s="81" t="str">
        <f t="shared" si="1"/>
        <v xml:space="preserve"> </v>
      </c>
      <c r="F33" s="53"/>
      <c r="G33" s="53"/>
      <c r="H33" s="53"/>
      <c r="I33" s="53"/>
      <c r="J33" s="53"/>
      <c r="K33" s="55"/>
      <c r="L33" s="103"/>
      <c r="M33" s="103"/>
      <c r="N33" s="55"/>
      <c r="O33" s="103"/>
      <c r="P33" s="57" t="str">
        <f t="shared" si="2"/>
        <v xml:space="preserve"> </v>
      </c>
    </row>
    <row r="34" spans="1:16" x14ac:dyDescent="0.2">
      <c r="A34" s="52" t="str">
        <f t="shared" si="0"/>
        <v xml:space="preserve"> </v>
      </c>
      <c r="B34" s="53"/>
      <c r="C34" s="53"/>
      <c r="D34" s="97"/>
      <c r="E34" s="81" t="str">
        <f t="shared" si="1"/>
        <v xml:space="preserve"> </v>
      </c>
      <c r="F34" s="53"/>
      <c r="G34" s="53"/>
      <c r="H34" s="53"/>
      <c r="I34" s="53"/>
      <c r="J34" s="53"/>
      <c r="K34" s="55"/>
      <c r="L34" s="103"/>
      <c r="M34" s="103"/>
      <c r="N34" s="55"/>
      <c r="O34" s="103"/>
      <c r="P34" s="57" t="str">
        <f t="shared" si="2"/>
        <v xml:space="preserve"> </v>
      </c>
    </row>
    <row r="35" spans="1:16" x14ac:dyDescent="0.2">
      <c r="A35" s="52" t="str">
        <f t="shared" si="0"/>
        <v xml:space="preserve"> </v>
      </c>
      <c r="B35" s="53"/>
      <c r="C35" s="53"/>
      <c r="D35" s="97"/>
      <c r="E35" s="81" t="str">
        <f t="shared" si="1"/>
        <v xml:space="preserve"> </v>
      </c>
      <c r="F35" s="53"/>
      <c r="G35" s="53"/>
      <c r="H35" s="53"/>
      <c r="I35" s="53"/>
      <c r="J35" s="53"/>
      <c r="K35" s="55"/>
      <c r="L35" s="103"/>
      <c r="M35" s="103"/>
      <c r="N35" s="55"/>
      <c r="O35" s="103"/>
      <c r="P35" s="57" t="str">
        <f t="shared" si="2"/>
        <v xml:space="preserve"> </v>
      </c>
    </row>
    <row r="36" spans="1:16" x14ac:dyDescent="0.2">
      <c r="A36" s="52" t="str">
        <f t="shared" si="0"/>
        <v xml:space="preserve"> </v>
      </c>
      <c r="B36" s="53"/>
      <c r="C36" s="53"/>
      <c r="D36" s="97"/>
      <c r="E36" s="81" t="str">
        <f t="shared" si="1"/>
        <v xml:space="preserve"> </v>
      </c>
      <c r="F36" s="53"/>
      <c r="G36" s="53"/>
      <c r="H36" s="53"/>
      <c r="I36" s="53"/>
      <c r="J36" s="53"/>
      <c r="K36" s="55"/>
      <c r="L36" s="103"/>
      <c r="M36" s="103"/>
      <c r="N36" s="55"/>
      <c r="O36" s="103"/>
      <c r="P36" s="57" t="str">
        <f t="shared" si="2"/>
        <v xml:space="preserve"> </v>
      </c>
    </row>
    <row r="37" spans="1:16" x14ac:dyDescent="0.2">
      <c r="A37" s="52" t="str">
        <f t="shared" si="0"/>
        <v xml:space="preserve"> </v>
      </c>
      <c r="B37" s="53"/>
      <c r="C37" s="53"/>
      <c r="D37" s="97"/>
      <c r="E37" s="81" t="str">
        <f t="shared" si="1"/>
        <v xml:space="preserve"> </v>
      </c>
      <c r="F37" s="53"/>
      <c r="G37" s="53"/>
      <c r="H37" s="53"/>
      <c r="I37" s="53"/>
      <c r="J37" s="53"/>
      <c r="K37" s="55"/>
      <c r="L37" s="103"/>
      <c r="M37" s="103"/>
      <c r="N37" s="55"/>
      <c r="O37" s="103"/>
      <c r="P37" s="57" t="str">
        <f t="shared" si="2"/>
        <v xml:space="preserve"> </v>
      </c>
    </row>
    <row r="38" spans="1:16" x14ac:dyDescent="0.2">
      <c r="A38" s="52" t="str">
        <f t="shared" si="0"/>
        <v xml:space="preserve"> </v>
      </c>
      <c r="B38" s="53"/>
      <c r="C38" s="53"/>
      <c r="D38" s="97"/>
      <c r="E38" s="81" t="str">
        <f t="shared" si="1"/>
        <v xml:space="preserve"> </v>
      </c>
      <c r="F38" s="53"/>
      <c r="G38" s="53"/>
      <c r="H38" s="53"/>
      <c r="I38" s="53"/>
      <c r="J38" s="53"/>
      <c r="K38" s="55"/>
      <c r="L38" s="103"/>
      <c r="M38" s="103"/>
      <c r="N38" s="55"/>
      <c r="O38" s="103"/>
      <c r="P38" s="57" t="str">
        <f t="shared" si="2"/>
        <v xml:space="preserve"> </v>
      </c>
    </row>
    <row r="39" spans="1:16" x14ac:dyDescent="0.2">
      <c r="A39" s="52" t="str">
        <f t="shared" si="0"/>
        <v xml:space="preserve"> </v>
      </c>
      <c r="B39" s="53"/>
      <c r="C39" s="53"/>
      <c r="D39" s="97"/>
      <c r="E39" s="81" t="str">
        <f t="shared" si="1"/>
        <v xml:space="preserve"> </v>
      </c>
      <c r="F39" s="53"/>
      <c r="G39" s="53"/>
      <c r="H39" s="53"/>
      <c r="I39" s="53"/>
      <c r="J39" s="53"/>
      <c r="K39" s="55"/>
      <c r="L39" s="103"/>
      <c r="M39" s="103"/>
      <c r="N39" s="55"/>
      <c r="O39" s="103"/>
      <c r="P39" s="57" t="str">
        <f t="shared" si="2"/>
        <v xml:space="preserve"> </v>
      </c>
    </row>
    <row r="40" spans="1:16" x14ac:dyDescent="0.2">
      <c r="A40" s="52" t="str">
        <f t="shared" si="0"/>
        <v xml:space="preserve"> </v>
      </c>
      <c r="B40" s="53"/>
      <c r="C40" s="53"/>
      <c r="D40" s="97"/>
      <c r="E40" s="81" t="str">
        <f t="shared" si="1"/>
        <v xml:space="preserve"> </v>
      </c>
      <c r="F40" s="53"/>
      <c r="G40" s="53"/>
      <c r="H40" s="53"/>
      <c r="I40" s="53"/>
      <c r="J40" s="53"/>
      <c r="K40" s="55"/>
      <c r="L40" s="103"/>
      <c r="M40" s="103"/>
      <c r="N40" s="55"/>
      <c r="O40" s="103"/>
      <c r="P40" s="57" t="str">
        <f t="shared" si="2"/>
        <v xml:space="preserve"> </v>
      </c>
    </row>
    <row r="41" spans="1:16" x14ac:dyDescent="0.2">
      <c r="A41" s="52" t="str">
        <f t="shared" si="0"/>
        <v xml:space="preserve"> </v>
      </c>
      <c r="B41" s="53"/>
      <c r="C41" s="53"/>
      <c r="D41" s="97"/>
      <c r="E41" s="81" t="str">
        <f t="shared" si="1"/>
        <v xml:space="preserve"> </v>
      </c>
      <c r="F41" s="53"/>
      <c r="G41" s="53"/>
      <c r="H41" s="53"/>
      <c r="I41" s="53"/>
      <c r="J41" s="53"/>
      <c r="K41" s="55"/>
      <c r="L41" s="103"/>
      <c r="M41" s="103"/>
      <c r="N41" s="55"/>
      <c r="O41" s="103"/>
      <c r="P41" s="57" t="str">
        <f t="shared" si="2"/>
        <v xml:space="preserve"> </v>
      </c>
    </row>
    <row r="42" spans="1:16" x14ac:dyDescent="0.2">
      <c r="A42" s="52" t="str">
        <f t="shared" si="0"/>
        <v xml:space="preserve"> </v>
      </c>
      <c r="B42" s="53"/>
      <c r="C42" s="53"/>
      <c r="D42" s="97"/>
      <c r="E42" s="81" t="str">
        <f t="shared" si="1"/>
        <v xml:space="preserve"> </v>
      </c>
      <c r="F42" s="53"/>
      <c r="G42" s="53"/>
      <c r="H42" s="53"/>
      <c r="I42" s="53"/>
      <c r="J42" s="53"/>
      <c r="K42" s="55"/>
      <c r="L42" s="103"/>
      <c r="M42" s="103"/>
      <c r="N42" s="55"/>
      <c r="O42" s="103"/>
      <c r="P42" s="57" t="str">
        <f t="shared" si="2"/>
        <v xml:space="preserve"> </v>
      </c>
    </row>
    <row r="43" spans="1:16" x14ac:dyDescent="0.2">
      <c r="A43" s="52" t="str">
        <f t="shared" si="0"/>
        <v xml:space="preserve"> </v>
      </c>
      <c r="B43" s="53"/>
      <c r="C43" s="53"/>
      <c r="D43" s="97"/>
      <c r="E43" s="81" t="str">
        <f t="shared" si="1"/>
        <v xml:space="preserve"> </v>
      </c>
      <c r="F43" s="53"/>
      <c r="G43" s="53"/>
      <c r="H43" s="53"/>
      <c r="I43" s="53"/>
      <c r="J43" s="53"/>
      <c r="K43" s="55"/>
      <c r="L43" s="103"/>
      <c r="M43" s="103"/>
      <c r="N43" s="55"/>
      <c r="O43" s="103"/>
      <c r="P43" s="57" t="str">
        <f t="shared" si="2"/>
        <v xml:space="preserve"> </v>
      </c>
    </row>
    <row r="44" spans="1:16" x14ac:dyDescent="0.2">
      <c r="A44" s="52" t="str">
        <f t="shared" si="0"/>
        <v xml:space="preserve"> </v>
      </c>
      <c r="B44" s="53"/>
      <c r="C44" s="53"/>
      <c r="D44" s="97"/>
      <c r="E44" s="81" t="str">
        <f t="shared" si="1"/>
        <v xml:space="preserve"> </v>
      </c>
      <c r="F44" s="53"/>
      <c r="G44" s="53"/>
      <c r="H44" s="53"/>
      <c r="I44" s="53"/>
      <c r="J44" s="53"/>
      <c r="K44" s="55"/>
      <c r="L44" s="103"/>
      <c r="M44" s="103"/>
      <c r="N44" s="55"/>
      <c r="O44" s="103"/>
      <c r="P44" s="57" t="str">
        <f t="shared" si="2"/>
        <v xml:space="preserve"> </v>
      </c>
    </row>
    <row r="45" spans="1:16" x14ac:dyDescent="0.2">
      <c r="A45" s="52" t="str">
        <f t="shared" si="0"/>
        <v xml:space="preserve"> </v>
      </c>
      <c r="B45" s="53"/>
      <c r="C45" s="53"/>
      <c r="D45" s="97"/>
      <c r="E45" s="81" t="str">
        <f t="shared" si="1"/>
        <v xml:space="preserve"> </v>
      </c>
      <c r="F45" s="53"/>
      <c r="G45" s="53"/>
      <c r="H45" s="53"/>
      <c r="I45" s="53"/>
      <c r="J45" s="53"/>
      <c r="K45" s="55"/>
      <c r="L45" s="103"/>
      <c r="M45" s="103"/>
      <c r="N45" s="55"/>
      <c r="O45" s="103"/>
      <c r="P45" s="57" t="str">
        <f t="shared" si="2"/>
        <v xml:space="preserve"> </v>
      </c>
    </row>
    <row r="46" spans="1:16" x14ac:dyDescent="0.2">
      <c r="A46" s="52" t="str">
        <f t="shared" si="0"/>
        <v xml:space="preserve"> </v>
      </c>
      <c r="B46" s="53"/>
      <c r="C46" s="53"/>
      <c r="D46" s="97"/>
      <c r="E46" s="81" t="str">
        <f t="shared" si="1"/>
        <v xml:space="preserve"> </v>
      </c>
      <c r="F46" s="53"/>
      <c r="G46" s="53"/>
      <c r="H46" s="53"/>
      <c r="I46" s="53"/>
      <c r="J46" s="53"/>
      <c r="K46" s="55"/>
      <c r="L46" s="103"/>
      <c r="M46" s="103"/>
      <c r="N46" s="55"/>
      <c r="O46" s="103"/>
      <c r="P46" s="57" t="str">
        <f t="shared" ref="P46:P77" si="3">IF(B46=0," ",+N46-K46)</f>
        <v xml:space="preserve"> </v>
      </c>
    </row>
    <row r="47" spans="1:16" x14ac:dyDescent="0.2">
      <c r="A47" s="52" t="str">
        <f t="shared" si="0"/>
        <v xml:space="preserve"> </v>
      </c>
      <c r="B47" s="53"/>
      <c r="C47" s="53"/>
      <c r="D47" s="97"/>
      <c r="E47" s="81" t="str">
        <f t="shared" si="1"/>
        <v xml:space="preserve"> </v>
      </c>
      <c r="F47" s="53"/>
      <c r="G47" s="53"/>
      <c r="H47" s="53"/>
      <c r="I47" s="53"/>
      <c r="J47" s="53"/>
      <c r="K47" s="55"/>
      <c r="L47" s="103"/>
      <c r="M47" s="103"/>
      <c r="N47" s="55"/>
      <c r="O47" s="103"/>
      <c r="P47" s="57" t="str">
        <f t="shared" si="3"/>
        <v xml:space="preserve"> </v>
      </c>
    </row>
    <row r="48" spans="1:16" x14ac:dyDescent="0.2">
      <c r="A48" s="52" t="str">
        <f t="shared" si="0"/>
        <v xml:space="preserve"> </v>
      </c>
      <c r="B48" s="53"/>
      <c r="C48" s="53"/>
      <c r="D48" s="97"/>
      <c r="E48" s="81" t="str">
        <f t="shared" si="1"/>
        <v xml:space="preserve"> </v>
      </c>
      <c r="F48" s="53"/>
      <c r="G48" s="53"/>
      <c r="H48" s="53"/>
      <c r="I48" s="53"/>
      <c r="J48" s="53"/>
      <c r="K48" s="55"/>
      <c r="L48" s="103"/>
      <c r="M48" s="103"/>
      <c r="N48" s="55"/>
      <c r="O48" s="103"/>
      <c r="P48" s="57" t="str">
        <f t="shared" si="3"/>
        <v xml:space="preserve"> </v>
      </c>
    </row>
    <row r="49" spans="1:16" x14ac:dyDescent="0.2">
      <c r="A49" s="52" t="str">
        <f t="shared" si="0"/>
        <v xml:space="preserve"> </v>
      </c>
      <c r="B49" s="53"/>
      <c r="C49" s="53"/>
      <c r="D49" s="97"/>
      <c r="E49" s="81" t="str">
        <f t="shared" si="1"/>
        <v xml:space="preserve"> </v>
      </c>
      <c r="F49" s="53"/>
      <c r="G49" s="53"/>
      <c r="H49" s="53"/>
      <c r="I49" s="53"/>
      <c r="J49" s="53"/>
      <c r="K49" s="55"/>
      <c r="L49" s="103"/>
      <c r="M49" s="103"/>
      <c r="N49" s="55"/>
      <c r="O49" s="103"/>
      <c r="P49" s="57" t="str">
        <f t="shared" si="3"/>
        <v xml:space="preserve"> </v>
      </c>
    </row>
    <row r="50" spans="1:16" x14ac:dyDescent="0.2">
      <c r="A50" s="52" t="str">
        <f t="shared" si="0"/>
        <v xml:space="preserve"> </v>
      </c>
      <c r="B50" s="53"/>
      <c r="C50" s="53"/>
      <c r="D50" s="97"/>
      <c r="E50" s="81" t="str">
        <f t="shared" si="1"/>
        <v xml:space="preserve"> </v>
      </c>
      <c r="F50" s="53"/>
      <c r="G50" s="53"/>
      <c r="H50" s="53"/>
      <c r="I50" s="53"/>
      <c r="J50" s="53"/>
      <c r="K50" s="55"/>
      <c r="L50" s="103"/>
      <c r="M50" s="103"/>
      <c r="N50" s="55"/>
      <c r="O50" s="103"/>
      <c r="P50" s="57" t="str">
        <f t="shared" si="3"/>
        <v xml:space="preserve"> </v>
      </c>
    </row>
    <row r="51" spans="1:16" x14ac:dyDescent="0.2">
      <c r="A51" s="52" t="str">
        <f t="shared" si="0"/>
        <v xml:space="preserve"> </v>
      </c>
      <c r="B51" s="53"/>
      <c r="C51" s="53"/>
      <c r="D51" s="97"/>
      <c r="E51" s="81" t="str">
        <f t="shared" si="1"/>
        <v xml:space="preserve"> </v>
      </c>
      <c r="F51" s="53"/>
      <c r="G51" s="53"/>
      <c r="H51" s="53"/>
      <c r="I51" s="53"/>
      <c r="J51" s="53"/>
      <c r="K51" s="55"/>
      <c r="L51" s="103"/>
      <c r="M51" s="103"/>
      <c r="N51" s="55"/>
      <c r="O51" s="103"/>
      <c r="P51" s="57" t="str">
        <f t="shared" si="3"/>
        <v xml:space="preserve"> </v>
      </c>
    </row>
    <row r="52" spans="1:16" x14ac:dyDescent="0.2">
      <c r="A52" s="52" t="str">
        <f t="shared" si="0"/>
        <v xml:space="preserve"> </v>
      </c>
      <c r="B52" s="53"/>
      <c r="C52" s="53"/>
      <c r="D52" s="97"/>
      <c r="E52" s="81" t="str">
        <f t="shared" si="1"/>
        <v xml:space="preserve"> </v>
      </c>
      <c r="F52" s="53"/>
      <c r="G52" s="53"/>
      <c r="H52" s="53"/>
      <c r="I52" s="53"/>
      <c r="J52" s="53"/>
      <c r="K52" s="55"/>
      <c r="L52" s="103"/>
      <c r="M52" s="103"/>
      <c r="N52" s="55"/>
      <c r="O52" s="103"/>
      <c r="P52" s="57" t="str">
        <f t="shared" si="3"/>
        <v xml:space="preserve"> </v>
      </c>
    </row>
    <row r="53" spans="1:16" x14ac:dyDescent="0.2">
      <c r="A53" s="52" t="str">
        <f t="shared" si="0"/>
        <v xml:space="preserve"> </v>
      </c>
      <c r="B53" s="53"/>
      <c r="C53" s="53"/>
      <c r="D53" s="97"/>
      <c r="E53" s="81" t="str">
        <f t="shared" si="1"/>
        <v xml:space="preserve"> </v>
      </c>
      <c r="F53" s="53"/>
      <c r="G53" s="53"/>
      <c r="H53" s="53"/>
      <c r="I53" s="53"/>
      <c r="J53" s="53"/>
      <c r="K53" s="55"/>
      <c r="L53" s="103"/>
      <c r="M53" s="103"/>
      <c r="N53" s="55"/>
      <c r="O53" s="103"/>
      <c r="P53" s="57" t="str">
        <f t="shared" si="3"/>
        <v xml:space="preserve"> </v>
      </c>
    </row>
    <row r="54" spans="1:16" x14ac:dyDescent="0.2">
      <c r="A54" s="52" t="str">
        <f t="shared" si="0"/>
        <v xml:space="preserve"> </v>
      </c>
      <c r="B54" s="53"/>
      <c r="C54" s="53"/>
      <c r="D54" s="97"/>
      <c r="E54" s="81" t="str">
        <f t="shared" si="1"/>
        <v xml:space="preserve"> </v>
      </c>
      <c r="F54" s="53"/>
      <c r="G54" s="53"/>
      <c r="H54" s="53"/>
      <c r="I54" s="53"/>
      <c r="J54" s="53"/>
      <c r="K54" s="55"/>
      <c r="L54" s="103"/>
      <c r="M54" s="103"/>
      <c r="N54" s="55"/>
      <c r="O54" s="103"/>
      <c r="P54" s="57" t="str">
        <f t="shared" si="3"/>
        <v xml:space="preserve"> </v>
      </c>
    </row>
    <row r="55" spans="1:16" x14ac:dyDescent="0.2">
      <c r="A55" s="52" t="str">
        <f t="shared" si="0"/>
        <v xml:space="preserve"> </v>
      </c>
      <c r="B55" s="53"/>
      <c r="C55" s="53"/>
      <c r="D55" s="97"/>
      <c r="E55" s="81" t="str">
        <f t="shared" si="1"/>
        <v xml:space="preserve"> </v>
      </c>
      <c r="F55" s="53"/>
      <c r="G55" s="53"/>
      <c r="H55" s="53"/>
      <c r="I55" s="53"/>
      <c r="J55" s="53"/>
      <c r="K55" s="55"/>
      <c r="L55" s="103"/>
      <c r="M55" s="103"/>
      <c r="N55" s="55"/>
      <c r="O55" s="103"/>
      <c r="P55" s="57" t="str">
        <f t="shared" si="3"/>
        <v xml:space="preserve"> </v>
      </c>
    </row>
    <row r="56" spans="1:16" x14ac:dyDescent="0.2">
      <c r="A56" s="52" t="str">
        <f t="shared" si="0"/>
        <v xml:space="preserve"> </v>
      </c>
      <c r="B56" s="53"/>
      <c r="C56" s="53"/>
      <c r="D56" s="97"/>
      <c r="E56" s="81" t="str">
        <f t="shared" si="1"/>
        <v xml:space="preserve"> </v>
      </c>
      <c r="F56" s="53"/>
      <c r="G56" s="53"/>
      <c r="H56" s="53"/>
      <c r="I56" s="53"/>
      <c r="J56" s="53"/>
      <c r="K56" s="55"/>
      <c r="L56" s="103"/>
      <c r="M56" s="103"/>
      <c r="N56" s="55"/>
      <c r="O56" s="103"/>
      <c r="P56" s="57" t="str">
        <f t="shared" si="3"/>
        <v xml:space="preserve"> </v>
      </c>
    </row>
    <row r="57" spans="1:16" x14ac:dyDescent="0.2">
      <c r="A57" s="52" t="str">
        <f t="shared" si="0"/>
        <v xml:space="preserve"> </v>
      </c>
      <c r="B57" s="53"/>
      <c r="C57" s="53"/>
      <c r="D57" s="97"/>
      <c r="E57" s="81" t="str">
        <f t="shared" si="1"/>
        <v xml:space="preserve"> </v>
      </c>
      <c r="F57" s="53"/>
      <c r="G57" s="53"/>
      <c r="H57" s="53"/>
      <c r="I57" s="53"/>
      <c r="J57" s="53"/>
      <c r="K57" s="55"/>
      <c r="L57" s="103"/>
      <c r="M57" s="103"/>
      <c r="N57" s="55"/>
      <c r="O57" s="103"/>
      <c r="P57" s="57" t="str">
        <f t="shared" si="3"/>
        <v xml:space="preserve"> </v>
      </c>
    </row>
    <row r="58" spans="1:16" x14ac:dyDescent="0.2">
      <c r="A58" s="52" t="str">
        <f t="shared" si="0"/>
        <v xml:space="preserve"> </v>
      </c>
      <c r="B58" s="53"/>
      <c r="C58" s="53"/>
      <c r="D58" s="97"/>
      <c r="E58" s="81" t="str">
        <f t="shared" si="1"/>
        <v xml:space="preserve"> </v>
      </c>
      <c r="F58" s="53"/>
      <c r="G58" s="53"/>
      <c r="H58" s="53"/>
      <c r="I58" s="53"/>
      <c r="J58" s="53"/>
      <c r="K58" s="55"/>
      <c r="L58" s="103"/>
      <c r="M58" s="103"/>
      <c r="N58" s="55"/>
      <c r="O58" s="103"/>
      <c r="P58" s="57" t="str">
        <f t="shared" si="3"/>
        <v xml:space="preserve"> </v>
      </c>
    </row>
    <row r="59" spans="1:16" x14ac:dyDescent="0.2">
      <c r="A59" s="52" t="str">
        <f t="shared" si="0"/>
        <v xml:space="preserve"> </v>
      </c>
      <c r="B59" s="53"/>
      <c r="C59" s="53"/>
      <c r="D59" s="97"/>
      <c r="E59" s="81" t="str">
        <f t="shared" si="1"/>
        <v xml:space="preserve"> </v>
      </c>
      <c r="F59" s="53"/>
      <c r="G59" s="53"/>
      <c r="H59" s="53"/>
      <c r="I59" s="53"/>
      <c r="J59" s="53"/>
      <c r="K59" s="55"/>
      <c r="L59" s="103"/>
      <c r="M59" s="103"/>
      <c r="N59" s="55"/>
      <c r="O59" s="103"/>
      <c r="P59" s="57" t="str">
        <f t="shared" si="3"/>
        <v xml:space="preserve"> </v>
      </c>
    </row>
    <row r="60" spans="1:16" x14ac:dyDescent="0.2">
      <c r="A60" s="52" t="str">
        <f t="shared" si="0"/>
        <v xml:space="preserve"> </v>
      </c>
      <c r="B60" s="53"/>
      <c r="C60" s="53"/>
      <c r="D60" s="97"/>
      <c r="E60" s="81" t="str">
        <f t="shared" si="1"/>
        <v xml:space="preserve"> </v>
      </c>
      <c r="F60" s="53"/>
      <c r="G60" s="53"/>
      <c r="H60" s="53"/>
      <c r="I60" s="53"/>
      <c r="J60" s="53"/>
      <c r="K60" s="55"/>
      <c r="L60" s="103"/>
      <c r="M60" s="103"/>
      <c r="N60" s="55"/>
      <c r="O60" s="103"/>
      <c r="P60" s="57" t="str">
        <f t="shared" si="3"/>
        <v xml:space="preserve"> </v>
      </c>
    </row>
    <row r="61" spans="1:16" x14ac:dyDescent="0.2">
      <c r="A61" s="52" t="str">
        <f t="shared" si="0"/>
        <v xml:space="preserve"> </v>
      </c>
      <c r="B61" s="53"/>
      <c r="C61" s="53"/>
      <c r="D61" s="97"/>
      <c r="E61" s="81" t="str">
        <f t="shared" si="1"/>
        <v xml:space="preserve"> </v>
      </c>
      <c r="F61" s="53"/>
      <c r="G61" s="53"/>
      <c r="H61" s="53"/>
      <c r="I61" s="53"/>
      <c r="J61" s="53"/>
      <c r="K61" s="55"/>
      <c r="L61" s="103"/>
      <c r="M61" s="103"/>
      <c r="N61" s="55"/>
      <c r="O61" s="103"/>
      <c r="P61" s="57" t="str">
        <f t="shared" si="3"/>
        <v xml:space="preserve"> </v>
      </c>
    </row>
    <row r="62" spans="1:16" x14ac:dyDescent="0.2">
      <c r="A62" s="52" t="str">
        <f t="shared" si="0"/>
        <v xml:space="preserve"> </v>
      </c>
      <c r="B62" s="53"/>
      <c r="C62" s="53"/>
      <c r="D62" s="97"/>
      <c r="E62" s="81" t="str">
        <f t="shared" si="1"/>
        <v xml:space="preserve"> </v>
      </c>
      <c r="F62" s="53"/>
      <c r="G62" s="53"/>
      <c r="H62" s="53"/>
      <c r="I62" s="53"/>
      <c r="J62" s="53"/>
      <c r="K62" s="55"/>
      <c r="L62" s="103"/>
      <c r="M62" s="103"/>
      <c r="N62" s="55"/>
      <c r="O62" s="103"/>
      <c r="P62" s="57" t="str">
        <f t="shared" si="3"/>
        <v xml:space="preserve"> </v>
      </c>
    </row>
    <row r="63" spans="1:16" x14ac:dyDescent="0.2">
      <c r="A63" s="52" t="str">
        <f t="shared" si="0"/>
        <v xml:space="preserve"> </v>
      </c>
      <c r="B63" s="53"/>
      <c r="C63" s="53"/>
      <c r="D63" s="97"/>
      <c r="E63" s="81" t="str">
        <f t="shared" si="1"/>
        <v xml:space="preserve"> </v>
      </c>
      <c r="F63" s="53"/>
      <c r="G63" s="53"/>
      <c r="H63" s="53"/>
      <c r="I63" s="53"/>
      <c r="J63" s="53"/>
      <c r="K63" s="55"/>
      <c r="L63" s="103"/>
      <c r="M63" s="103"/>
      <c r="N63" s="55"/>
      <c r="O63" s="103"/>
      <c r="P63" s="57" t="str">
        <f t="shared" si="3"/>
        <v xml:space="preserve"> </v>
      </c>
    </row>
    <row r="64" spans="1:16" x14ac:dyDescent="0.2">
      <c r="A64" s="52" t="str">
        <f t="shared" si="0"/>
        <v xml:space="preserve"> </v>
      </c>
      <c r="B64" s="53"/>
      <c r="C64" s="53"/>
      <c r="D64" s="97"/>
      <c r="E64" s="81" t="str">
        <f t="shared" si="1"/>
        <v xml:space="preserve"> </v>
      </c>
      <c r="F64" s="53"/>
      <c r="G64" s="53"/>
      <c r="H64" s="53"/>
      <c r="I64" s="53"/>
      <c r="J64" s="53"/>
      <c r="K64" s="55"/>
      <c r="L64" s="103"/>
      <c r="M64" s="103"/>
      <c r="N64" s="55"/>
      <c r="O64" s="103"/>
      <c r="P64" s="57" t="str">
        <f t="shared" si="3"/>
        <v xml:space="preserve"> </v>
      </c>
    </row>
    <row r="65" spans="1:16" x14ac:dyDescent="0.2">
      <c r="A65" s="52" t="str">
        <f t="shared" si="0"/>
        <v xml:space="preserve"> </v>
      </c>
      <c r="B65" s="53"/>
      <c r="C65" s="53"/>
      <c r="D65" s="97"/>
      <c r="E65" s="81" t="str">
        <f t="shared" si="1"/>
        <v xml:space="preserve"> </v>
      </c>
      <c r="F65" s="53"/>
      <c r="G65" s="53"/>
      <c r="H65" s="53"/>
      <c r="I65" s="53"/>
      <c r="J65" s="53"/>
      <c r="K65" s="55"/>
      <c r="L65" s="103"/>
      <c r="M65" s="103"/>
      <c r="N65" s="55"/>
      <c r="O65" s="103"/>
      <c r="P65" s="57" t="str">
        <f t="shared" si="3"/>
        <v xml:space="preserve"> </v>
      </c>
    </row>
    <row r="66" spans="1:16" x14ac:dyDescent="0.2">
      <c r="A66" s="52" t="str">
        <f t="shared" si="0"/>
        <v xml:space="preserve"> </v>
      </c>
      <c r="B66" s="53"/>
      <c r="C66" s="53"/>
      <c r="D66" s="97"/>
      <c r="E66" s="81" t="str">
        <f t="shared" si="1"/>
        <v xml:space="preserve"> </v>
      </c>
      <c r="F66" s="53"/>
      <c r="G66" s="53"/>
      <c r="H66" s="53"/>
      <c r="I66" s="53"/>
      <c r="J66" s="53"/>
      <c r="K66" s="55"/>
      <c r="L66" s="103"/>
      <c r="M66" s="103"/>
      <c r="N66" s="55"/>
      <c r="O66" s="103"/>
      <c r="P66" s="57" t="str">
        <f t="shared" si="3"/>
        <v xml:space="preserve"> </v>
      </c>
    </row>
    <row r="67" spans="1:16" x14ac:dyDescent="0.2">
      <c r="A67" s="52" t="str">
        <f t="shared" si="0"/>
        <v xml:space="preserve"> </v>
      </c>
      <c r="B67" s="53"/>
      <c r="C67" s="53"/>
      <c r="D67" s="97"/>
      <c r="E67" s="81" t="str">
        <f t="shared" si="1"/>
        <v xml:space="preserve"> </v>
      </c>
      <c r="F67" s="53"/>
      <c r="G67" s="53"/>
      <c r="H67" s="53"/>
      <c r="I67" s="53"/>
      <c r="J67" s="53"/>
      <c r="K67" s="55"/>
      <c r="L67" s="103"/>
      <c r="M67" s="103"/>
      <c r="N67" s="55"/>
      <c r="O67" s="103"/>
      <c r="P67" s="57" t="str">
        <f t="shared" si="3"/>
        <v xml:space="preserve"> </v>
      </c>
    </row>
    <row r="68" spans="1:16" x14ac:dyDescent="0.2">
      <c r="A68" s="52" t="str">
        <f t="shared" si="0"/>
        <v xml:space="preserve"> </v>
      </c>
      <c r="B68" s="53"/>
      <c r="C68" s="53"/>
      <c r="D68" s="97"/>
      <c r="E68" s="81" t="str">
        <f t="shared" si="1"/>
        <v xml:space="preserve"> </v>
      </c>
      <c r="F68" s="53"/>
      <c r="G68" s="53"/>
      <c r="H68" s="53"/>
      <c r="I68" s="53"/>
      <c r="J68" s="53"/>
      <c r="K68" s="55"/>
      <c r="L68" s="103"/>
      <c r="M68" s="103"/>
      <c r="N68" s="55"/>
      <c r="O68" s="103"/>
      <c r="P68" s="57" t="str">
        <f t="shared" si="3"/>
        <v xml:space="preserve"> </v>
      </c>
    </row>
    <row r="69" spans="1:16" x14ac:dyDescent="0.2">
      <c r="A69" s="52" t="str">
        <f t="shared" si="0"/>
        <v xml:space="preserve"> </v>
      </c>
      <c r="B69" s="53"/>
      <c r="C69" s="53"/>
      <c r="D69" s="97"/>
      <c r="E69" s="81" t="str">
        <f t="shared" si="1"/>
        <v xml:space="preserve"> </v>
      </c>
      <c r="F69" s="53"/>
      <c r="G69" s="53"/>
      <c r="H69" s="53"/>
      <c r="I69" s="53"/>
      <c r="J69" s="53"/>
      <c r="K69" s="55"/>
      <c r="L69" s="103"/>
      <c r="M69" s="103"/>
      <c r="N69" s="55"/>
      <c r="O69" s="103"/>
      <c r="P69" s="57" t="str">
        <f t="shared" si="3"/>
        <v xml:space="preserve"> </v>
      </c>
    </row>
    <row r="70" spans="1:16" x14ac:dyDescent="0.2">
      <c r="A70" s="52" t="str">
        <f t="shared" si="0"/>
        <v xml:space="preserve"> </v>
      </c>
      <c r="B70" s="53"/>
      <c r="C70" s="53"/>
      <c r="D70" s="97"/>
      <c r="E70" s="81" t="str">
        <f t="shared" si="1"/>
        <v xml:space="preserve"> </v>
      </c>
      <c r="F70" s="53"/>
      <c r="G70" s="53"/>
      <c r="H70" s="53"/>
      <c r="I70" s="53"/>
      <c r="J70" s="53"/>
      <c r="K70" s="55"/>
      <c r="L70" s="103"/>
      <c r="M70" s="103"/>
      <c r="N70" s="55"/>
      <c r="O70" s="103"/>
      <c r="P70" s="57" t="str">
        <f t="shared" si="3"/>
        <v xml:space="preserve"> </v>
      </c>
    </row>
    <row r="71" spans="1:16" x14ac:dyDescent="0.2">
      <c r="A71" s="52" t="str">
        <f t="shared" si="0"/>
        <v xml:space="preserve"> </v>
      </c>
      <c r="B71" s="53"/>
      <c r="C71" s="53"/>
      <c r="D71" s="97"/>
      <c r="E71" s="81" t="str">
        <f t="shared" si="1"/>
        <v xml:space="preserve"> </v>
      </c>
      <c r="F71" s="53"/>
      <c r="G71" s="53"/>
      <c r="H71" s="53"/>
      <c r="I71" s="53"/>
      <c r="J71" s="53"/>
      <c r="K71" s="55"/>
      <c r="L71" s="103"/>
      <c r="M71" s="103"/>
      <c r="N71" s="55"/>
      <c r="O71" s="103"/>
      <c r="P71" s="57" t="str">
        <f t="shared" si="3"/>
        <v xml:space="preserve"> </v>
      </c>
    </row>
    <row r="72" spans="1:16" x14ac:dyDescent="0.2">
      <c r="A72" s="52" t="str">
        <f t="shared" si="0"/>
        <v xml:space="preserve"> </v>
      </c>
      <c r="B72" s="53"/>
      <c r="C72" s="53"/>
      <c r="D72" s="97"/>
      <c r="E72" s="81" t="str">
        <f t="shared" si="1"/>
        <v xml:space="preserve"> </v>
      </c>
      <c r="F72" s="53"/>
      <c r="G72" s="53"/>
      <c r="H72" s="53"/>
      <c r="I72" s="53"/>
      <c r="J72" s="53"/>
      <c r="K72" s="55"/>
      <c r="L72" s="103"/>
      <c r="M72" s="103"/>
      <c r="N72" s="55"/>
      <c r="O72" s="103"/>
      <c r="P72" s="57" t="str">
        <f t="shared" si="3"/>
        <v xml:space="preserve"> </v>
      </c>
    </row>
    <row r="73" spans="1:16" x14ac:dyDescent="0.2">
      <c r="A73" s="52" t="str">
        <f t="shared" ref="A73:A89" si="4">IF(B73=0," ",$A$4)</f>
        <v xml:space="preserve"> </v>
      </c>
      <c r="B73" s="53"/>
      <c r="C73" s="53"/>
      <c r="D73" s="97"/>
      <c r="E73" s="81" t="str">
        <f t="shared" ref="E73:E89" si="5">IF(D73=0, " ", 2018-D73)</f>
        <v xml:space="preserve"> </v>
      </c>
      <c r="F73" s="53"/>
      <c r="G73" s="53"/>
      <c r="H73" s="53"/>
      <c r="I73" s="53"/>
      <c r="J73" s="53"/>
      <c r="K73" s="55"/>
      <c r="L73" s="103"/>
      <c r="M73" s="103"/>
      <c r="N73" s="55"/>
      <c r="O73" s="103"/>
      <c r="P73" s="57" t="str">
        <f t="shared" si="3"/>
        <v xml:space="preserve"> </v>
      </c>
    </row>
    <row r="74" spans="1:16" x14ac:dyDescent="0.2">
      <c r="A74" s="52" t="str">
        <f t="shared" si="4"/>
        <v xml:space="preserve"> </v>
      </c>
      <c r="B74" s="53"/>
      <c r="C74" s="53"/>
      <c r="D74" s="97"/>
      <c r="E74" s="81" t="str">
        <f t="shared" si="5"/>
        <v xml:space="preserve"> </v>
      </c>
      <c r="F74" s="53"/>
      <c r="G74" s="53"/>
      <c r="H74" s="53"/>
      <c r="I74" s="53"/>
      <c r="J74" s="53"/>
      <c r="K74" s="55"/>
      <c r="L74" s="103"/>
      <c r="M74" s="103"/>
      <c r="N74" s="55"/>
      <c r="O74" s="103"/>
      <c r="P74" s="57" t="str">
        <f t="shared" si="3"/>
        <v xml:space="preserve"> </v>
      </c>
    </row>
    <row r="75" spans="1:16" x14ac:dyDescent="0.2">
      <c r="A75" s="52" t="str">
        <f t="shared" si="4"/>
        <v xml:space="preserve"> </v>
      </c>
      <c r="B75" s="53"/>
      <c r="C75" s="53"/>
      <c r="D75" s="97"/>
      <c r="E75" s="81" t="str">
        <f t="shared" si="5"/>
        <v xml:space="preserve"> </v>
      </c>
      <c r="F75" s="53"/>
      <c r="G75" s="53"/>
      <c r="H75" s="53"/>
      <c r="I75" s="53"/>
      <c r="J75" s="53"/>
      <c r="K75" s="55"/>
      <c r="L75" s="103"/>
      <c r="M75" s="103"/>
      <c r="N75" s="55"/>
      <c r="O75" s="103"/>
      <c r="P75" s="57" t="str">
        <f t="shared" si="3"/>
        <v xml:space="preserve"> </v>
      </c>
    </row>
    <row r="76" spans="1:16" x14ac:dyDescent="0.2">
      <c r="A76" s="52" t="str">
        <f t="shared" si="4"/>
        <v xml:space="preserve"> </v>
      </c>
      <c r="B76" s="53"/>
      <c r="C76" s="53"/>
      <c r="D76" s="97"/>
      <c r="E76" s="81" t="str">
        <f t="shared" si="5"/>
        <v xml:space="preserve"> </v>
      </c>
      <c r="F76" s="53"/>
      <c r="G76" s="53"/>
      <c r="H76" s="53"/>
      <c r="I76" s="53"/>
      <c r="J76" s="53"/>
      <c r="K76" s="55"/>
      <c r="L76" s="103"/>
      <c r="M76" s="103"/>
      <c r="N76" s="55"/>
      <c r="O76" s="103"/>
      <c r="P76" s="57" t="str">
        <f t="shared" si="3"/>
        <v xml:space="preserve"> </v>
      </c>
    </row>
    <row r="77" spans="1:16" x14ac:dyDescent="0.2">
      <c r="A77" s="52" t="str">
        <f t="shared" si="4"/>
        <v xml:space="preserve"> </v>
      </c>
      <c r="B77" s="53"/>
      <c r="C77" s="53"/>
      <c r="D77" s="97"/>
      <c r="E77" s="81" t="str">
        <f t="shared" si="5"/>
        <v xml:space="preserve"> </v>
      </c>
      <c r="F77" s="53"/>
      <c r="G77" s="53"/>
      <c r="H77" s="53"/>
      <c r="I77" s="53"/>
      <c r="J77" s="53"/>
      <c r="K77" s="55"/>
      <c r="L77" s="103"/>
      <c r="M77" s="103"/>
      <c r="N77" s="55"/>
      <c r="O77" s="103"/>
      <c r="P77" s="57" t="str">
        <f t="shared" si="3"/>
        <v xml:space="preserve"> </v>
      </c>
    </row>
    <row r="78" spans="1:16" x14ac:dyDescent="0.2">
      <c r="A78" s="52" t="str">
        <f t="shared" si="4"/>
        <v xml:space="preserve"> </v>
      </c>
      <c r="B78" s="53"/>
      <c r="C78" s="53"/>
      <c r="D78" s="97"/>
      <c r="E78" s="81" t="str">
        <f t="shared" si="5"/>
        <v xml:space="preserve"> </v>
      </c>
      <c r="F78" s="53"/>
      <c r="G78" s="53"/>
      <c r="H78" s="53"/>
      <c r="I78" s="53"/>
      <c r="J78" s="53"/>
      <c r="K78" s="55"/>
      <c r="L78" s="103"/>
      <c r="M78" s="103"/>
      <c r="N78" s="55"/>
      <c r="O78" s="103"/>
      <c r="P78" s="57" t="str">
        <f t="shared" ref="P78:P89" si="6">IF(B78=0," ",+N78-K78)</f>
        <v xml:space="preserve"> </v>
      </c>
    </row>
    <row r="79" spans="1:16" x14ac:dyDescent="0.2">
      <c r="A79" s="52" t="str">
        <f t="shared" si="4"/>
        <v xml:space="preserve"> </v>
      </c>
      <c r="B79" s="53"/>
      <c r="C79" s="53"/>
      <c r="D79" s="97"/>
      <c r="E79" s="81" t="str">
        <f t="shared" si="5"/>
        <v xml:space="preserve"> </v>
      </c>
      <c r="F79" s="53"/>
      <c r="G79" s="53"/>
      <c r="H79" s="53"/>
      <c r="I79" s="53"/>
      <c r="J79" s="53"/>
      <c r="K79" s="55"/>
      <c r="L79" s="103"/>
      <c r="M79" s="103"/>
      <c r="N79" s="55"/>
      <c r="O79" s="103"/>
      <c r="P79" s="57" t="str">
        <f t="shared" si="6"/>
        <v xml:space="preserve"> </v>
      </c>
    </row>
    <row r="80" spans="1:16" x14ac:dyDescent="0.2">
      <c r="A80" s="52" t="str">
        <f t="shared" si="4"/>
        <v xml:space="preserve"> </v>
      </c>
      <c r="B80" s="53"/>
      <c r="C80" s="53"/>
      <c r="D80" s="97"/>
      <c r="E80" s="81" t="str">
        <f t="shared" si="5"/>
        <v xml:space="preserve"> </v>
      </c>
      <c r="F80" s="53"/>
      <c r="G80" s="53"/>
      <c r="H80" s="53"/>
      <c r="I80" s="53"/>
      <c r="J80" s="53"/>
      <c r="K80" s="55"/>
      <c r="L80" s="103"/>
      <c r="M80" s="103"/>
      <c r="N80" s="55"/>
      <c r="O80" s="103"/>
      <c r="P80" s="57" t="str">
        <f t="shared" si="6"/>
        <v xml:space="preserve"> </v>
      </c>
    </row>
    <row r="81" spans="1:16" x14ac:dyDescent="0.2">
      <c r="A81" s="52" t="str">
        <f t="shared" si="4"/>
        <v xml:space="preserve"> </v>
      </c>
      <c r="B81" s="53"/>
      <c r="C81" s="53"/>
      <c r="D81" s="97"/>
      <c r="E81" s="81" t="str">
        <f t="shared" si="5"/>
        <v xml:space="preserve"> </v>
      </c>
      <c r="F81" s="53"/>
      <c r="G81" s="53"/>
      <c r="H81" s="53"/>
      <c r="I81" s="53"/>
      <c r="J81" s="53"/>
      <c r="K81" s="55"/>
      <c r="L81" s="103"/>
      <c r="M81" s="103"/>
      <c r="N81" s="55"/>
      <c r="O81" s="103"/>
      <c r="P81" s="57" t="str">
        <f t="shared" si="6"/>
        <v xml:space="preserve"> </v>
      </c>
    </row>
    <row r="82" spans="1:16" x14ac:dyDescent="0.2">
      <c r="A82" s="52" t="str">
        <f t="shared" si="4"/>
        <v xml:space="preserve"> </v>
      </c>
      <c r="B82" s="53"/>
      <c r="C82" s="53"/>
      <c r="D82" s="97"/>
      <c r="E82" s="81" t="str">
        <f t="shared" si="5"/>
        <v xml:space="preserve"> </v>
      </c>
      <c r="F82" s="53"/>
      <c r="G82" s="53"/>
      <c r="H82" s="53"/>
      <c r="I82" s="53"/>
      <c r="J82" s="53"/>
      <c r="K82" s="55"/>
      <c r="L82" s="103"/>
      <c r="M82" s="103"/>
      <c r="N82" s="55"/>
      <c r="O82" s="103"/>
      <c r="P82" s="57" t="str">
        <f t="shared" si="6"/>
        <v xml:space="preserve"> </v>
      </c>
    </row>
    <row r="83" spans="1:16" x14ac:dyDescent="0.2">
      <c r="A83" s="52" t="str">
        <f t="shared" si="4"/>
        <v xml:space="preserve"> </v>
      </c>
      <c r="B83" s="53"/>
      <c r="C83" s="53"/>
      <c r="D83" s="97"/>
      <c r="E83" s="81" t="str">
        <f t="shared" si="5"/>
        <v xml:space="preserve"> </v>
      </c>
      <c r="F83" s="53"/>
      <c r="G83" s="53"/>
      <c r="H83" s="53"/>
      <c r="I83" s="53"/>
      <c r="J83" s="53"/>
      <c r="K83" s="55"/>
      <c r="L83" s="103"/>
      <c r="M83" s="103"/>
      <c r="N83" s="55"/>
      <c r="O83" s="103"/>
      <c r="P83" s="57" t="str">
        <f t="shared" si="6"/>
        <v xml:space="preserve"> </v>
      </c>
    </row>
    <row r="84" spans="1:16" x14ac:dyDescent="0.2">
      <c r="A84" s="52" t="str">
        <f t="shared" si="4"/>
        <v xml:space="preserve"> </v>
      </c>
      <c r="B84" s="53"/>
      <c r="C84" s="53"/>
      <c r="D84" s="97"/>
      <c r="E84" s="81" t="str">
        <f t="shared" si="5"/>
        <v xml:space="preserve"> </v>
      </c>
      <c r="F84" s="53"/>
      <c r="G84" s="53"/>
      <c r="H84" s="53"/>
      <c r="I84" s="53"/>
      <c r="J84" s="53"/>
      <c r="K84" s="55"/>
      <c r="L84" s="103"/>
      <c r="M84" s="103"/>
      <c r="N84" s="55"/>
      <c r="O84" s="103"/>
      <c r="P84" s="57" t="str">
        <f t="shared" si="6"/>
        <v xml:space="preserve"> </v>
      </c>
    </row>
    <row r="85" spans="1:16" x14ac:dyDescent="0.2">
      <c r="A85" s="52" t="str">
        <f t="shared" si="4"/>
        <v xml:space="preserve"> </v>
      </c>
      <c r="B85" s="53"/>
      <c r="C85" s="53"/>
      <c r="D85" s="97"/>
      <c r="E85" s="81" t="str">
        <f t="shared" si="5"/>
        <v xml:space="preserve"> </v>
      </c>
      <c r="F85" s="53"/>
      <c r="G85" s="53"/>
      <c r="H85" s="53"/>
      <c r="I85" s="53"/>
      <c r="J85" s="53"/>
      <c r="K85" s="55"/>
      <c r="L85" s="103"/>
      <c r="M85" s="103"/>
      <c r="N85" s="55"/>
      <c r="O85" s="103"/>
      <c r="P85" s="57" t="str">
        <f t="shared" si="6"/>
        <v xml:space="preserve"> </v>
      </c>
    </row>
    <row r="86" spans="1:16" x14ac:dyDescent="0.2">
      <c r="A86" s="52" t="str">
        <f t="shared" si="4"/>
        <v xml:space="preserve"> </v>
      </c>
      <c r="B86" s="53"/>
      <c r="C86" s="53"/>
      <c r="D86" s="97"/>
      <c r="E86" s="81" t="str">
        <f t="shared" si="5"/>
        <v xml:space="preserve"> </v>
      </c>
      <c r="F86" s="53"/>
      <c r="G86" s="53"/>
      <c r="H86" s="53"/>
      <c r="I86" s="53"/>
      <c r="J86" s="53"/>
      <c r="K86" s="55"/>
      <c r="L86" s="103"/>
      <c r="M86" s="103"/>
      <c r="N86" s="55"/>
      <c r="O86" s="103"/>
      <c r="P86" s="57" t="str">
        <f t="shared" si="6"/>
        <v xml:space="preserve"> </v>
      </c>
    </row>
    <row r="87" spans="1:16" x14ac:dyDescent="0.2">
      <c r="A87" s="52" t="str">
        <f t="shared" si="4"/>
        <v xml:space="preserve"> </v>
      </c>
      <c r="B87" s="53"/>
      <c r="C87" s="53"/>
      <c r="D87" s="97"/>
      <c r="E87" s="81" t="str">
        <f t="shared" si="5"/>
        <v xml:space="preserve"> </v>
      </c>
      <c r="F87" s="53"/>
      <c r="G87" s="53"/>
      <c r="H87" s="53"/>
      <c r="I87" s="53"/>
      <c r="J87" s="53"/>
      <c r="K87" s="55"/>
      <c r="L87" s="103"/>
      <c r="M87" s="103"/>
      <c r="N87" s="55"/>
      <c r="O87" s="103"/>
      <c r="P87" s="57" t="str">
        <f t="shared" si="6"/>
        <v xml:space="preserve"> </v>
      </c>
    </row>
    <row r="88" spans="1:16" x14ac:dyDescent="0.2">
      <c r="A88" s="52" t="str">
        <f t="shared" si="4"/>
        <v xml:space="preserve"> </v>
      </c>
      <c r="B88" s="53"/>
      <c r="C88" s="53"/>
      <c r="D88" s="97"/>
      <c r="E88" s="81" t="str">
        <f t="shared" si="5"/>
        <v xml:space="preserve"> </v>
      </c>
      <c r="F88" s="53"/>
      <c r="G88" s="53"/>
      <c r="H88" s="53"/>
      <c r="I88" s="53"/>
      <c r="J88" s="53"/>
      <c r="K88" s="55"/>
      <c r="L88" s="103"/>
      <c r="M88" s="103"/>
      <c r="N88" s="55"/>
      <c r="O88" s="103"/>
      <c r="P88" s="57" t="str">
        <f t="shared" si="6"/>
        <v xml:space="preserve"> </v>
      </c>
    </row>
    <row r="89" spans="1:16" x14ac:dyDescent="0.2">
      <c r="A89" s="52" t="str">
        <f t="shared" si="4"/>
        <v xml:space="preserve"> </v>
      </c>
      <c r="B89" s="53"/>
      <c r="C89" s="53"/>
      <c r="D89" s="97"/>
      <c r="E89" s="81" t="str">
        <f t="shared" si="5"/>
        <v xml:space="preserve"> </v>
      </c>
      <c r="F89" s="53"/>
      <c r="G89" s="53"/>
      <c r="H89" s="53"/>
      <c r="I89" s="53"/>
      <c r="J89" s="53"/>
      <c r="K89" s="55"/>
      <c r="L89" s="103"/>
      <c r="M89" s="103"/>
      <c r="N89" s="55"/>
      <c r="O89" s="103"/>
      <c r="P89" s="57" t="str">
        <f t="shared" si="6"/>
        <v xml:space="preserve"> </v>
      </c>
    </row>
  </sheetData>
  <mergeCells count="1">
    <mergeCell ref="A4:B4"/>
  </mergeCells>
  <dataValidations count="8">
    <dataValidation allowBlank="1" showErrorMessage="1" sqref="I8:I89" xr:uid="{00000000-0002-0000-0500-000000000000}"/>
    <dataValidation allowBlank="1" showErrorMessage="1" prompt="Select Yes for any Independent team members, otherwise leave blank." sqref="P8:P89" xr:uid="{00000000-0002-0000-0500-000001000000}"/>
    <dataValidation type="list" allowBlank="1" showErrorMessage="1" sqref="K8:K89" xr:uid="{00000000-0002-0000-0500-000002000000}">
      <formula1>$R$16:$R$18</formula1>
    </dataValidation>
    <dataValidation type="list" allowBlank="1" showInputMessage="1" showErrorMessage="1" prompt="Select &quot;Yes&quot; if athlete's score will count for team awards. Otherwise leave blank." sqref="H8:H89" xr:uid="{00000000-0002-0000-0500-000003000000}">
      <formula1>"Yes"</formula1>
    </dataValidation>
    <dataValidation type="list" allowBlank="1" showErrorMessage="1" sqref="J9:J89" xr:uid="{00000000-0002-0000-0500-000004000000}">
      <formula1>"Yes, No"</formula1>
    </dataValidation>
    <dataValidation type="list" allowBlank="1" showInputMessage="1" showErrorMessage="1" sqref="N8:N89" xr:uid="{00000000-0002-0000-0500-000005000000}">
      <formula1>$T$16:$T$18</formula1>
    </dataValidation>
    <dataValidation type="list" allowBlank="1" showInputMessage="1" showErrorMessage="1" sqref="G8:G89" xr:uid="{00000000-0002-0000-0500-000006000000}">
      <formula1>$R$8:$R$11</formula1>
    </dataValidation>
    <dataValidation type="list" allowBlank="1" showErrorMessage="1" sqref="J8" xr:uid="{00000000-0002-0000-0500-000007000000}">
      <formula1>$T$8:$T$9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V49"/>
  <sheetViews>
    <sheetView topLeftCell="E1" workbookViewId="0">
      <selection activeCell="R1" sqref="R1:V1048576"/>
    </sheetView>
  </sheetViews>
  <sheetFormatPr defaultColWidth="8.85546875" defaultRowHeight="12.75" x14ac:dyDescent="0.2"/>
  <cols>
    <col min="1" max="1" width="15.42578125" style="61" customWidth="1"/>
    <col min="2" max="2" width="19.42578125" style="61" customWidth="1"/>
    <col min="3" max="4" width="17.28515625" style="61" customWidth="1"/>
    <col min="5" max="5" width="15.85546875" style="61" customWidth="1"/>
    <col min="6" max="9" width="11.42578125" style="61" customWidth="1"/>
    <col min="10" max="10" width="26.7109375" style="61" bestFit="1" customWidth="1"/>
    <col min="11" max="11" width="16.28515625" style="61" bestFit="1" customWidth="1"/>
    <col min="12" max="16" width="11.42578125" style="61" customWidth="1"/>
    <col min="17" max="17" width="11.7109375" style="61" customWidth="1"/>
    <col min="18" max="18" width="14.42578125" style="5" hidden="1" customWidth="1"/>
    <col min="19" max="19" width="9.140625" style="5" hidden="1" customWidth="1"/>
    <col min="20" max="20" width="11.7109375" style="5" hidden="1" customWidth="1"/>
    <col min="21" max="21" width="14.42578125" style="5" hidden="1" customWidth="1"/>
    <col min="22" max="22" width="14.85546875" style="5" hidden="1" customWidth="1"/>
    <col min="23" max="23" width="9.140625" style="5" customWidth="1"/>
    <col min="24" max="16384" width="8.85546875" style="5"/>
  </cols>
  <sheetData>
    <row r="1" spans="1:22" ht="18.75" x14ac:dyDescent="0.2">
      <c r="A1" s="159" t="s">
        <v>136</v>
      </c>
      <c r="B1" s="39"/>
      <c r="C1" s="39"/>
      <c r="D1" s="39"/>
      <c r="E1" s="40"/>
      <c r="F1" s="40"/>
      <c r="G1" s="40"/>
      <c r="H1" s="40"/>
      <c r="I1" s="40"/>
      <c r="J1" s="82"/>
      <c r="K1" s="82"/>
      <c r="L1" s="82"/>
      <c r="M1" s="82"/>
      <c r="N1" s="82"/>
      <c r="O1" s="39"/>
      <c r="P1" s="39"/>
      <c r="Q1" s="44"/>
      <c r="R1" s="42"/>
      <c r="S1" s="42"/>
    </row>
    <row r="2" spans="1:22" ht="15.75" x14ac:dyDescent="0.2">
      <c r="A2" s="6" t="s">
        <v>48</v>
      </c>
      <c r="B2" s="39"/>
      <c r="C2" s="39"/>
      <c r="D2" s="39"/>
      <c r="E2" s="39"/>
      <c r="F2" s="39"/>
      <c r="G2" s="39"/>
      <c r="H2" s="39"/>
      <c r="I2" s="39"/>
      <c r="J2" s="82"/>
      <c r="K2" s="82"/>
      <c r="L2" s="82"/>
      <c r="M2" s="82"/>
      <c r="N2" s="82"/>
      <c r="O2" s="39"/>
      <c r="P2" s="39"/>
      <c r="Q2" s="44"/>
      <c r="R2" s="47"/>
      <c r="S2" s="47"/>
    </row>
    <row r="3" spans="1:22" ht="18.75" x14ac:dyDescent="0.2">
      <c r="A3" s="160" t="s">
        <v>64</v>
      </c>
      <c r="B3" s="39"/>
      <c r="C3" s="39"/>
      <c r="D3" s="39"/>
      <c r="E3" s="39" t="s">
        <v>157</v>
      </c>
      <c r="F3" s="39">
        <f>COUNTIF(E9:E49, S25)</f>
        <v>0</v>
      </c>
      <c r="G3" s="39"/>
      <c r="H3" s="39"/>
      <c r="I3" s="39"/>
      <c r="J3" s="82"/>
      <c r="K3" s="82"/>
      <c r="L3" s="82"/>
      <c r="M3" s="82"/>
      <c r="N3" s="82"/>
      <c r="O3" s="39"/>
      <c r="P3" s="39"/>
      <c r="Q3" s="44"/>
      <c r="R3" s="47"/>
      <c r="S3" s="47"/>
    </row>
    <row r="4" spans="1:22" ht="18.75" x14ac:dyDescent="0.2">
      <c r="A4" s="83"/>
      <c r="B4" s="39"/>
      <c r="C4" s="39"/>
      <c r="D4" s="39"/>
      <c r="E4" s="39" t="s">
        <v>158</v>
      </c>
      <c r="F4" s="39">
        <f>COUNTIF(E9:E50, S24)</f>
        <v>0</v>
      </c>
      <c r="G4" s="39"/>
      <c r="H4" s="39"/>
      <c r="I4" s="39"/>
      <c r="J4" s="82"/>
      <c r="K4" s="82"/>
      <c r="L4" s="126" t="s">
        <v>149</v>
      </c>
      <c r="M4" s="82"/>
      <c r="N4" s="82"/>
      <c r="O4" s="39"/>
      <c r="P4" s="39"/>
      <c r="Q4" s="44"/>
      <c r="R4" s="47"/>
      <c r="S4" s="47"/>
    </row>
    <row r="5" spans="1:22" ht="18.75" x14ac:dyDescent="0.3">
      <c r="A5" s="204">
        <f>'Provincial Info'!B11</f>
        <v>0</v>
      </c>
      <c r="B5" s="205"/>
      <c r="C5" s="39"/>
      <c r="D5" s="39"/>
      <c r="E5" s="143" t="s">
        <v>4</v>
      </c>
      <c r="F5" s="143">
        <f>COUNTA(B9:B49)</f>
        <v>0</v>
      </c>
      <c r="G5" s="143"/>
      <c r="H5" s="143"/>
      <c r="I5" s="143"/>
      <c r="J5" s="82"/>
      <c r="K5" s="82"/>
      <c r="L5" s="123" t="s">
        <v>148</v>
      </c>
      <c r="M5" s="82"/>
      <c r="N5" s="82"/>
      <c r="O5" s="39"/>
      <c r="P5" s="39"/>
      <c r="Q5" s="39"/>
      <c r="R5" s="47"/>
      <c r="S5" s="47"/>
    </row>
    <row r="6" spans="1:22" hidden="1" x14ac:dyDescent="0.2">
      <c r="A6" s="39"/>
      <c r="B6" s="39"/>
      <c r="C6" s="39"/>
      <c r="D6" s="39"/>
      <c r="E6" s="39" t="s">
        <v>28</v>
      </c>
      <c r="F6" s="39" t="e">
        <f>COUNTIF(#REF!,"GCG")</f>
        <v>#REF!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7"/>
      <c r="S6" s="47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47"/>
      <c r="S7" s="47"/>
    </row>
    <row r="8" spans="1:22" ht="48" x14ac:dyDescent="0.2">
      <c r="A8" s="7" t="s">
        <v>0</v>
      </c>
      <c r="B8" s="7" t="s">
        <v>90</v>
      </c>
      <c r="C8" s="7" t="s">
        <v>53</v>
      </c>
      <c r="D8" s="78" t="s">
        <v>60</v>
      </c>
      <c r="E8" s="7" t="s">
        <v>10</v>
      </c>
      <c r="F8" s="7" t="s">
        <v>61</v>
      </c>
      <c r="G8" s="130" t="s">
        <v>143</v>
      </c>
      <c r="H8" s="50" t="s">
        <v>176</v>
      </c>
      <c r="I8" s="50" t="s">
        <v>177</v>
      </c>
      <c r="J8" s="7" t="s">
        <v>93</v>
      </c>
      <c r="K8" s="7" t="s">
        <v>104</v>
      </c>
      <c r="L8" s="51" t="s">
        <v>55</v>
      </c>
      <c r="M8" s="50" t="s">
        <v>123</v>
      </c>
      <c r="N8" s="50" t="s">
        <v>144</v>
      </c>
      <c r="O8" s="51" t="s">
        <v>126</v>
      </c>
      <c r="P8" s="50" t="s">
        <v>155</v>
      </c>
      <c r="Q8" s="50" t="s">
        <v>156</v>
      </c>
      <c r="R8" s="47"/>
      <c r="S8" s="47"/>
    </row>
    <row r="9" spans="1:22" ht="15" customHeight="1" x14ac:dyDescent="0.2">
      <c r="A9" s="52" t="str">
        <f t="shared" ref="A9:A49" si="0">IF(B9=0," ",$A$5)</f>
        <v xml:space="preserve"> </v>
      </c>
      <c r="B9" s="53"/>
      <c r="C9" s="53"/>
      <c r="D9" s="54"/>
      <c r="E9" s="53"/>
      <c r="F9" s="84"/>
      <c r="G9" s="84"/>
      <c r="H9" s="84"/>
      <c r="I9" s="84"/>
      <c r="J9" s="53"/>
      <c r="K9" s="53"/>
      <c r="L9" s="55"/>
      <c r="M9" s="56"/>
      <c r="N9" s="56"/>
      <c r="O9" s="55"/>
      <c r="P9" s="55"/>
      <c r="Q9" s="57" t="str">
        <f>IF(B9=0," ",IF(G9="yes",0,+O9-L9))</f>
        <v xml:space="preserve"> </v>
      </c>
      <c r="R9" s="47"/>
      <c r="S9" s="47"/>
      <c r="T9" s="117" t="s">
        <v>133</v>
      </c>
      <c r="U9"/>
      <c r="V9" s="117" t="s">
        <v>32</v>
      </c>
    </row>
    <row r="10" spans="1:22" x14ac:dyDescent="0.2">
      <c r="A10" s="52" t="str">
        <f t="shared" si="0"/>
        <v xml:space="preserve"> </v>
      </c>
      <c r="B10" s="53"/>
      <c r="C10" s="53"/>
      <c r="D10" s="54"/>
      <c r="E10" s="53"/>
      <c r="F10" s="84"/>
      <c r="G10" s="84"/>
      <c r="H10" s="84"/>
      <c r="I10" s="84"/>
      <c r="J10" s="53"/>
      <c r="K10" s="53"/>
      <c r="L10" s="55"/>
      <c r="M10" s="56"/>
      <c r="N10" s="56"/>
      <c r="O10" s="55"/>
      <c r="P10" s="55"/>
      <c r="Q10" s="57" t="str">
        <f t="shared" ref="Q10:Q49" si="1">IF(B10=0," ",IF(G10="yes",0,+O10-L10))</f>
        <v xml:space="preserve"> </v>
      </c>
      <c r="R10" s="47"/>
      <c r="S10" s="58"/>
      <c r="T10" s="47">
        <v>43241</v>
      </c>
      <c r="U10"/>
      <c r="V10" s="47">
        <v>43246</v>
      </c>
    </row>
    <row r="11" spans="1:22" x14ac:dyDescent="0.2">
      <c r="A11" s="52" t="str">
        <f t="shared" si="0"/>
        <v xml:space="preserve"> </v>
      </c>
      <c r="B11" s="53"/>
      <c r="C11" s="53"/>
      <c r="D11" s="54"/>
      <c r="E11" s="53"/>
      <c r="F11" s="84"/>
      <c r="G11" s="84"/>
      <c r="H11" s="84"/>
      <c r="I11" s="84"/>
      <c r="J11" s="53"/>
      <c r="K11" s="53"/>
      <c r="L11" s="55"/>
      <c r="M11" s="56"/>
      <c r="N11" s="56"/>
      <c r="O11" s="55"/>
      <c r="P11" s="55"/>
      <c r="Q11" s="57" t="str">
        <f t="shared" si="1"/>
        <v xml:space="preserve"> </v>
      </c>
      <c r="R11" s="59"/>
      <c r="S11" s="59"/>
      <c r="T11" s="47">
        <v>43242</v>
      </c>
      <c r="U11"/>
      <c r="V11" s="47">
        <v>43247</v>
      </c>
    </row>
    <row r="12" spans="1:22" x14ac:dyDescent="0.2">
      <c r="A12" s="52" t="str">
        <f t="shared" si="0"/>
        <v xml:space="preserve"> </v>
      </c>
      <c r="B12" s="53"/>
      <c r="C12" s="53"/>
      <c r="D12" s="54"/>
      <c r="E12" s="53"/>
      <c r="F12" s="84"/>
      <c r="G12" s="84"/>
      <c r="H12" s="84"/>
      <c r="I12" s="84"/>
      <c r="J12" s="53"/>
      <c r="K12" s="53"/>
      <c r="L12" s="55"/>
      <c r="M12" s="56"/>
      <c r="N12" s="56"/>
      <c r="O12" s="55"/>
      <c r="P12" s="55"/>
      <c r="Q12" s="57" t="str">
        <f t="shared" si="1"/>
        <v xml:space="preserve"> </v>
      </c>
      <c r="R12" s="60" t="s">
        <v>25</v>
      </c>
      <c r="S12" s="60">
        <f>COUNTIF(Q$9:Q$49,1)</f>
        <v>0</v>
      </c>
      <c r="T12" s="47">
        <v>43243</v>
      </c>
      <c r="U12"/>
      <c r="V12" s="47">
        <v>43248</v>
      </c>
    </row>
    <row r="13" spans="1:22" x14ac:dyDescent="0.2">
      <c r="A13" s="52" t="str">
        <f t="shared" si="0"/>
        <v xml:space="preserve"> </v>
      </c>
      <c r="B13" s="53"/>
      <c r="C13" s="53"/>
      <c r="D13" s="54"/>
      <c r="E13" s="53"/>
      <c r="F13" s="84"/>
      <c r="G13" s="84"/>
      <c r="H13" s="84"/>
      <c r="I13" s="84"/>
      <c r="J13" s="53"/>
      <c r="K13" s="53"/>
      <c r="L13" s="55"/>
      <c r="M13" s="56"/>
      <c r="N13" s="56"/>
      <c r="O13" s="55"/>
      <c r="P13" s="55"/>
      <c r="Q13" s="57" t="str">
        <f t="shared" si="1"/>
        <v xml:space="preserve"> </v>
      </c>
      <c r="R13" s="60" t="s">
        <v>26</v>
      </c>
      <c r="S13" s="60">
        <f>COUNTIF(Q$9:Q$49,2)</f>
        <v>0</v>
      </c>
      <c r="T13" s="47"/>
      <c r="U13" s="47"/>
    </row>
    <row r="14" spans="1:22" x14ac:dyDescent="0.2">
      <c r="A14" s="52" t="str">
        <f t="shared" si="0"/>
        <v xml:space="preserve"> </v>
      </c>
      <c r="B14" s="53"/>
      <c r="C14" s="53"/>
      <c r="D14" s="54"/>
      <c r="E14" s="53"/>
      <c r="F14" s="84"/>
      <c r="G14" s="84"/>
      <c r="H14" s="84"/>
      <c r="I14" s="84"/>
      <c r="J14" s="53"/>
      <c r="K14" s="53"/>
      <c r="L14" s="55"/>
      <c r="M14" s="56"/>
      <c r="N14" s="56"/>
      <c r="O14" s="55"/>
      <c r="P14" s="55"/>
      <c r="Q14" s="57" t="str">
        <f t="shared" si="1"/>
        <v xml:space="preserve"> </v>
      </c>
      <c r="R14" s="60" t="s">
        <v>5</v>
      </c>
      <c r="S14" s="60">
        <f>COUNTIF(Q$9:Q$49,3)</f>
        <v>0</v>
      </c>
      <c r="T14" s="47"/>
      <c r="U14" s="47"/>
    </row>
    <row r="15" spans="1:22" x14ac:dyDescent="0.2">
      <c r="A15" s="52" t="str">
        <f t="shared" si="0"/>
        <v xml:space="preserve"> </v>
      </c>
      <c r="B15" s="53"/>
      <c r="C15" s="53"/>
      <c r="D15" s="54"/>
      <c r="E15" s="53"/>
      <c r="F15" s="84"/>
      <c r="G15" s="84"/>
      <c r="H15" s="84"/>
      <c r="I15" s="84"/>
      <c r="J15" s="53"/>
      <c r="K15" s="53"/>
      <c r="L15" s="55"/>
      <c r="M15" s="56"/>
      <c r="N15" s="56"/>
      <c r="O15" s="55"/>
      <c r="P15" s="55"/>
      <c r="Q15" s="57" t="str">
        <f t="shared" si="1"/>
        <v xml:space="preserve"> </v>
      </c>
      <c r="R15" s="60" t="s">
        <v>6</v>
      </c>
      <c r="S15" s="60">
        <f>COUNTIF(Q$9:Q$49,4)</f>
        <v>0</v>
      </c>
      <c r="T15" s="47"/>
      <c r="U15" s="47"/>
    </row>
    <row r="16" spans="1:22" x14ac:dyDescent="0.2">
      <c r="A16" s="52" t="str">
        <f t="shared" si="0"/>
        <v xml:space="preserve"> </v>
      </c>
      <c r="B16" s="53"/>
      <c r="C16" s="53"/>
      <c r="D16" s="54"/>
      <c r="E16" s="53"/>
      <c r="F16" s="84"/>
      <c r="G16" s="84"/>
      <c r="H16" s="84"/>
      <c r="I16" s="84"/>
      <c r="J16" s="53"/>
      <c r="K16" s="53"/>
      <c r="L16" s="55"/>
      <c r="M16" s="56"/>
      <c r="N16" s="56"/>
      <c r="O16" s="55"/>
      <c r="P16" s="55"/>
      <c r="Q16" s="57" t="str">
        <f t="shared" si="1"/>
        <v xml:space="preserve"> </v>
      </c>
      <c r="R16" s="60" t="s">
        <v>7</v>
      </c>
      <c r="S16" s="60">
        <f>COUNTIF(Q$9:Q$49,5)</f>
        <v>0</v>
      </c>
      <c r="T16" s="47"/>
      <c r="U16" s="47"/>
    </row>
    <row r="17" spans="1:21" x14ac:dyDescent="0.2">
      <c r="A17" s="52" t="str">
        <f t="shared" si="0"/>
        <v xml:space="preserve"> </v>
      </c>
      <c r="B17" s="53"/>
      <c r="C17" s="53"/>
      <c r="D17" s="54"/>
      <c r="E17" s="53"/>
      <c r="F17" s="84"/>
      <c r="G17" s="84"/>
      <c r="H17" s="84"/>
      <c r="I17" s="84"/>
      <c r="J17" s="53"/>
      <c r="K17" s="53"/>
      <c r="L17" s="55"/>
      <c r="M17" s="56"/>
      <c r="N17" s="56"/>
      <c r="O17" s="55"/>
      <c r="P17" s="55"/>
      <c r="Q17" s="57" t="str">
        <f t="shared" si="1"/>
        <v xml:space="preserve"> </v>
      </c>
      <c r="R17" s="60" t="s">
        <v>8</v>
      </c>
      <c r="S17" s="60">
        <f>COUNTIF(Q$9:Q$49,6)</f>
        <v>0</v>
      </c>
      <c r="T17" s="47"/>
      <c r="U17" s="47"/>
    </row>
    <row r="18" spans="1:21" x14ac:dyDescent="0.2">
      <c r="A18" s="52" t="str">
        <f t="shared" si="0"/>
        <v xml:space="preserve"> </v>
      </c>
      <c r="B18" s="53"/>
      <c r="C18" s="53"/>
      <c r="D18" s="54"/>
      <c r="E18" s="53"/>
      <c r="F18" s="84"/>
      <c r="G18" s="84"/>
      <c r="H18" s="84"/>
      <c r="I18" s="84"/>
      <c r="J18" s="53"/>
      <c r="K18" s="53"/>
      <c r="L18" s="55"/>
      <c r="M18" s="56"/>
      <c r="N18" s="56"/>
      <c r="O18" s="55"/>
      <c r="P18" s="55"/>
      <c r="Q18" s="57" t="str">
        <f t="shared" si="1"/>
        <v xml:space="preserve"> </v>
      </c>
      <c r="R18" s="60" t="s">
        <v>9</v>
      </c>
      <c r="S18" s="60">
        <f>COUNTIF(Q$9:Q$49,7)</f>
        <v>0</v>
      </c>
      <c r="T18" s="47"/>
      <c r="U18" s="47"/>
    </row>
    <row r="19" spans="1:21" x14ac:dyDescent="0.2">
      <c r="A19" s="52" t="str">
        <f t="shared" si="0"/>
        <v xml:space="preserve"> </v>
      </c>
      <c r="B19" s="53"/>
      <c r="C19" s="53"/>
      <c r="D19" s="54"/>
      <c r="E19" s="53"/>
      <c r="F19" s="84"/>
      <c r="G19" s="84"/>
      <c r="H19" s="84"/>
      <c r="I19" s="84"/>
      <c r="J19" s="53"/>
      <c r="K19" s="53"/>
      <c r="L19" s="55"/>
      <c r="M19" s="56"/>
      <c r="N19" s="56"/>
      <c r="O19" s="55"/>
      <c r="P19" s="55"/>
      <c r="Q19" s="57" t="str">
        <f t="shared" si="1"/>
        <v xml:space="preserve"> </v>
      </c>
      <c r="R19" s="60"/>
      <c r="S19" s="60"/>
      <c r="T19" s="47"/>
      <c r="U19" s="47"/>
    </row>
    <row r="20" spans="1:21" x14ac:dyDescent="0.2">
      <c r="A20" s="52" t="str">
        <f t="shared" si="0"/>
        <v xml:space="preserve"> </v>
      </c>
      <c r="B20" s="53"/>
      <c r="C20" s="53"/>
      <c r="D20" s="54"/>
      <c r="E20" s="53"/>
      <c r="F20" s="84"/>
      <c r="G20" s="84"/>
      <c r="H20" s="84"/>
      <c r="I20" s="84"/>
      <c r="J20" s="53"/>
      <c r="K20" s="53"/>
      <c r="L20" s="55"/>
      <c r="M20" s="56"/>
      <c r="N20" s="56"/>
      <c r="O20" s="55"/>
      <c r="P20" s="55"/>
      <c r="Q20" s="57" t="str">
        <f t="shared" si="1"/>
        <v xml:space="preserve"> </v>
      </c>
      <c r="R20" s="60"/>
      <c r="S20" s="60"/>
      <c r="T20" s="47"/>
      <c r="U20" s="47"/>
    </row>
    <row r="21" spans="1:21" x14ac:dyDescent="0.2">
      <c r="A21" s="52" t="str">
        <f t="shared" si="0"/>
        <v xml:space="preserve"> </v>
      </c>
      <c r="B21" s="53"/>
      <c r="C21" s="53"/>
      <c r="D21" s="54"/>
      <c r="E21" s="53"/>
      <c r="F21" s="84"/>
      <c r="G21" s="84"/>
      <c r="H21" s="84"/>
      <c r="I21" s="84"/>
      <c r="J21" s="53"/>
      <c r="K21" s="53"/>
      <c r="L21" s="55"/>
      <c r="M21" s="56"/>
      <c r="N21" s="56"/>
      <c r="O21" s="55"/>
      <c r="P21" s="55"/>
      <c r="Q21" s="57" t="str">
        <f t="shared" si="1"/>
        <v xml:space="preserve"> </v>
      </c>
      <c r="R21" s="60"/>
      <c r="S21" s="60"/>
      <c r="T21" s="47"/>
      <c r="U21" s="47"/>
    </row>
    <row r="22" spans="1:21" x14ac:dyDescent="0.2">
      <c r="A22" s="52" t="str">
        <f t="shared" si="0"/>
        <v xml:space="preserve"> </v>
      </c>
      <c r="B22" s="53"/>
      <c r="C22" s="53"/>
      <c r="D22" s="54"/>
      <c r="E22" s="53"/>
      <c r="F22" s="84"/>
      <c r="G22" s="84"/>
      <c r="H22" s="84"/>
      <c r="I22" s="84"/>
      <c r="J22" s="53"/>
      <c r="K22" s="53"/>
      <c r="L22" s="55"/>
      <c r="M22" s="56"/>
      <c r="N22" s="56"/>
      <c r="O22" s="55"/>
      <c r="P22" s="55"/>
      <c r="Q22" s="57" t="str">
        <f t="shared" si="1"/>
        <v xml:space="preserve"> </v>
      </c>
      <c r="R22" s="42"/>
    </row>
    <row r="23" spans="1:21" x14ac:dyDescent="0.2">
      <c r="A23" s="52" t="str">
        <f t="shared" si="0"/>
        <v xml:space="preserve"> </v>
      </c>
      <c r="B23" s="53"/>
      <c r="C23" s="53"/>
      <c r="D23" s="54"/>
      <c r="E23" s="53"/>
      <c r="F23" s="84"/>
      <c r="G23" s="84"/>
      <c r="H23" s="84"/>
      <c r="I23" s="84"/>
      <c r="J23" s="53"/>
      <c r="K23" s="53"/>
      <c r="L23" s="55"/>
      <c r="M23" s="56"/>
      <c r="N23" s="56"/>
      <c r="O23" s="55"/>
      <c r="P23" s="55"/>
      <c r="Q23" s="57" t="str">
        <f t="shared" si="1"/>
        <v xml:space="preserve"> </v>
      </c>
      <c r="R23" s="47"/>
    </row>
    <row r="24" spans="1:21" x14ac:dyDescent="0.2">
      <c r="A24" s="52" t="str">
        <f t="shared" si="0"/>
        <v xml:space="preserve"> </v>
      </c>
      <c r="B24" s="53"/>
      <c r="C24" s="53"/>
      <c r="D24" s="54"/>
      <c r="E24" s="53"/>
      <c r="F24" s="84"/>
      <c r="G24" s="84"/>
      <c r="H24" s="84"/>
      <c r="I24" s="84"/>
      <c r="J24" s="53"/>
      <c r="K24" s="53"/>
      <c r="L24" s="55"/>
      <c r="M24" s="56"/>
      <c r="N24" s="56"/>
      <c r="O24" s="55"/>
      <c r="P24" s="55"/>
      <c r="Q24" s="57" t="str">
        <f t="shared" si="1"/>
        <v xml:space="preserve"> </v>
      </c>
      <c r="R24" s="47"/>
      <c r="S24" s="5" t="s">
        <v>30</v>
      </c>
    </row>
    <row r="25" spans="1:21" x14ac:dyDescent="0.2">
      <c r="A25" s="52" t="str">
        <f t="shared" si="0"/>
        <v xml:space="preserve"> </v>
      </c>
      <c r="B25" s="53"/>
      <c r="C25" s="53"/>
      <c r="D25" s="54"/>
      <c r="E25" s="53"/>
      <c r="F25" s="84"/>
      <c r="G25" s="84"/>
      <c r="H25" s="84"/>
      <c r="I25" s="84"/>
      <c r="J25" s="53"/>
      <c r="K25" s="53"/>
      <c r="L25" s="55"/>
      <c r="M25" s="56"/>
      <c r="N25" s="56"/>
      <c r="O25" s="55"/>
      <c r="P25" s="55"/>
      <c r="Q25" s="57" t="str">
        <f t="shared" si="1"/>
        <v xml:space="preserve"> </v>
      </c>
      <c r="R25" s="47"/>
      <c r="S25" s="5" t="s">
        <v>29</v>
      </c>
    </row>
    <row r="26" spans="1:21" x14ac:dyDescent="0.2">
      <c r="A26" s="52" t="str">
        <f t="shared" si="0"/>
        <v xml:space="preserve"> </v>
      </c>
      <c r="B26" s="53"/>
      <c r="C26" s="53"/>
      <c r="D26" s="54"/>
      <c r="E26" s="53"/>
      <c r="F26" s="84"/>
      <c r="G26" s="84"/>
      <c r="H26" s="84"/>
      <c r="I26" s="84"/>
      <c r="J26" s="53"/>
      <c r="K26" s="53"/>
      <c r="L26" s="55"/>
      <c r="M26" s="56"/>
      <c r="N26" s="56"/>
      <c r="O26" s="55"/>
      <c r="P26" s="55"/>
      <c r="Q26" s="57" t="str">
        <f t="shared" si="1"/>
        <v xml:space="preserve"> </v>
      </c>
      <c r="R26" s="47"/>
    </row>
    <row r="27" spans="1:21" x14ac:dyDescent="0.2">
      <c r="A27" s="52"/>
      <c r="B27" s="53"/>
      <c r="C27" s="53"/>
      <c r="D27" s="54"/>
      <c r="E27" s="53"/>
      <c r="F27" s="84"/>
      <c r="G27" s="84"/>
      <c r="H27" s="84"/>
      <c r="I27" s="84"/>
      <c r="J27" s="53"/>
      <c r="K27" s="53"/>
      <c r="L27" s="55"/>
      <c r="M27" s="56"/>
      <c r="N27" s="56"/>
      <c r="O27" s="55"/>
      <c r="P27" s="55"/>
      <c r="Q27" s="57" t="str">
        <f t="shared" si="1"/>
        <v xml:space="preserve"> </v>
      </c>
      <c r="R27" s="47"/>
    </row>
    <row r="28" spans="1:21" x14ac:dyDescent="0.2">
      <c r="A28" s="52"/>
      <c r="B28" s="53"/>
      <c r="C28" s="53"/>
      <c r="D28" s="54"/>
      <c r="E28" s="53"/>
      <c r="F28" s="84"/>
      <c r="G28" s="84"/>
      <c r="H28" s="84"/>
      <c r="I28" s="84"/>
      <c r="J28" s="53"/>
      <c r="K28" s="53"/>
      <c r="L28" s="55"/>
      <c r="M28" s="56"/>
      <c r="N28" s="56"/>
      <c r="O28" s="55"/>
      <c r="P28" s="55"/>
      <c r="Q28" s="57" t="str">
        <f t="shared" si="1"/>
        <v xml:space="preserve"> </v>
      </c>
      <c r="R28" s="47"/>
    </row>
    <row r="29" spans="1:21" x14ac:dyDescent="0.2">
      <c r="A29" s="52"/>
      <c r="B29" s="53"/>
      <c r="C29" s="53"/>
      <c r="D29" s="54"/>
      <c r="E29" s="53"/>
      <c r="F29" s="84"/>
      <c r="G29" s="84"/>
      <c r="H29" s="84"/>
      <c r="I29" s="84"/>
      <c r="J29" s="53"/>
      <c r="K29" s="53"/>
      <c r="L29" s="55"/>
      <c r="M29" s="56"/>
      <c r="N29" s="56"/>
      <c r="O29" s="55"/>
      <c r="P29" s="55"/>
      <c r="Q29" s="57" t="str">
        <f t="shared" si="1"/>
        <v xml:space="preserve"> </v>
      </c>
      <c r="R29" s="47"/>
    </row>
    <row r="30" spans="1:21" x14ac:dyDescent="0.2">
      <c r="A30" s="52"/>
      <c r="B30" s="53"/>
      <c r="C30" s="53"/>
      <c r="D30" s="54"/>
      <c r="E30" s="53"/>
      <c r="F30" s="84"/>
      <c r="G30" s="84"/>
      <c r="H30" s="84"/>
      <c r="I30" s="84"/>
      <c r="J30" s="53"/>
      <c r="K30" s="53"/>
      <c r="L30" s="55"/>
      <c r="M30" s="56"/>
      <c r="N30" s="56"/>
      <c r="O30" s="55"/>
      <c r="P30" s="55"/>
      <c r="Q30" s="57" t="str">
        <f t="shared" si="1"/>
        <v xml:space="preserve"> </v>
      </c>
      <c r="R30" s="47"/>
    </row>
    <row r="31" spans="1:21" x14ac:dyDescent="0.2">
      <c r="A31" s="52"/>
      <c r="B31" s="53"/>
      <c r="C31" s="53"/>
      <c r="D31" s="54"/>
      <c r="E31" s="53"/>
      <c r="F31" s="84"/>
      <c r="G31" s="84"/>
      <c r="H31" s="84"/>
      <c r="I31" s="84"/>
      <c r="J31" s="53"/>
      <c r="K31" s="53"/>
      <c r="L31" s="55"/>
      <c r="M31" s="56"/>
      <c r="N31" s="56"/>
      <c r="O31" s="55"/>
      <c r="P31" s="55"/>
      <c r="Q31" s="57" t="str">
        <f t="shared" si="1"/>
        <v xml:space="preserve"> </v>
      </c>
      <c r="R31" s="47"/>
    </row>
    <row r="32" spans="1:21" x14ac:dyDescent="0.2">
      <c r="A32" s="52"/>
      <c r="B32" s="53"/>
      <c r="C32" s="53"/>
      <c r="D32" s="54"/>
      <c r="E32" s="53"/>
      <c r="F32" s="84"/>
      <c r="G32" s="84"/>
      <c r="H32" s="84"/>
      <c r="I32" s="84"/>
      <c r="J32" s="53"/>
      <c r="K32" s="53"/>
      <c r="L32" s="55"/>
      <c r="M32" s="56"/>
      <c r="N32" s="56"/>
      <c r="O32" s="55"/>
      <c r="P32" s="55"/>
      <c r="Q32" s="57" t="str">
        <f t="shared" si="1"/>
        <v xml:space="preserve"> </v>
      </c>
      <c r="R32" s="47"/>
    </row>
    <row r="33" spans="1:19" x14ac:dyDescent="0.2">
      <c r="A33" s="52"/>
      <c r="B33" s="53"/>
      <c r="C33" s="53"/>
      <c r="D33" s="54"/>
      <c r="E33" s="53"/>
      <c r="F33" s="84"/>
      <c r="G33" s="84"/>
      <c r="H33" s="84"/>
      <c r="I33" s="84"/>
      <c r="J33" s="53"/>
      <c r="K33" s="53"/>
      <c r="L33" s="55"/>
      <c r="M33" s="56"/>
      <c r="N33" s="56"/>
      <c r="O33" s="55"/>
      <c r="P33" s="55"/>
      <c r="Q33" s="57" t="str">
        <f t="shared" si="1"/>
        <v xml:space="preserve"> </v>
      </c>
      <c r="R33" s="47"/>
    </row>
    <row r="34" spans="1:19" x14ac:dyDescent="0.2">
      <c r="A34" s="52"/>
      <c r="B34" s="53"/>
      <c r="C34" s="53"/>
      <c r="D34" s="54"/>
      <c r="E34" s="53"/>
      <c r="F34" s="84"/>
      <c r="G34" s="84"/>
      <c r="H34" s="84"/>
      <c r="I34" s="84"/>
      <c r="J34" s="53"/>
      <c r="K34" s="53"/>
      <c r="L34" s="55"/>
      <c r="M34" s="56"/>
      <c r="N34" s="56"/>
      <c r="O34" s="55"/>
      <c r="P34" s="55"/>
      <c r="Q34" s="57" t="str">
        <f t="shared" si="1"/>
        <v xml:space="preserve"> </v>
      </c>
      <c r="R34" s="47"/>
    </row>
    <row r="35" spans="1:19" x14ac:dyDescent="0.2">
      <c r="A35" s="52"/>
      <c r="B35" s="53"/>
      <c r="C35" s="53"/>
      <c r="D35" s="54"/>
      <c r="E35" s="53"/>
      <c r="F35" s="84"/>
      <c r="G35" s="84"/>
      <c r="H35" s="84"/>
      <c r="I35" s="84"/>
      <c r="J35" s="53"/>
      <c r="K35" s="53"/>
      <c r="L35" s="55"/>
      <c r="M35" s="56"/>
      <c r="N35" s="56"/>
      <c r="O35" s="55"/>
      <c r="P35" s="55"/>
      <c r="Q35" s="57" t="str">
        <f t="shared" si="1"/>
        <v xml:space="preserve"> </v>
      </c>
      <c r="R35" s="47"/>
      <c r="S35" s="170"/>
    </row>
    <row r="36" spans="1:19" x14ac:dyDescent="0.2">
      <c r="A36" s="52" t="str">
        <f t="shared" si="0"/>
        <v xml:space="preserve"> </v>
      </c>
      <c r="B36" s="53"/>
      <c r="C36" s="53"/>
      <c r="D36" s="54"/>
      <c r="E36" s="53"/>
      <c r="F36" s="84"/>
      <c r="G36" s="84"/>
      <c r="H36" s="84"/>
      <c r="I36" s="84"/>
      <c r="J36" s="53"/>
      <c r="K36" s="53"/>
      <c r="L36" s="55"/>
      <c r="M36" s="56"/>
      <c r="N36" s="56"/>
      <c r="O36" s="55"/>
      <c r="P36" s="55"/>
      <c r="Q36" s="57" t="str">
        <f t="shared" si="1"/>
        <v xml:space="preserve"> </v>
      </c>
      <c r="R36" s="47"/>
    </row>
    <row r="37" spans="1:19" x14ac:dyDescent="0.2">
      <c r="A37" s="52" t="str">
        <f t="shared" si="0"/>
        <v xml:space="preserve"> </v>
      </c>
      <c r="B37" s="53"/>
      <c r="C37" s="53"/>
      <c r="D37" s="54"/>
      <c r="E37" s="53"/>
      <c r="F37" s="84"/>
      <c r="G37" s="84"/>
      <c r="H37" s="84"/>
      <c r="I37" s="84"/>
      <c r="J37" s="53"/>
      <c r="K37" s="53"/>
      <c r="L37" s="55"/>
      <c r="M37" s="56"/>
      <c r="N37" s="56"/>
      <c r="O37" s="55"/>
      <c r="P37" s="55"/>
      <c r="Q37" s="57" t="str">
        <f t="shared" si="1"/>
        <v xml:space="preserve"> </v>
      </c>
      <c r="R37" s="47"/>
    </row>
    <row r="38" spans="1:19" x14ac:dyDescent="0.2">
      <c r="A38" s="52" t="str">
        <f t="shared" si="0"/>
        <v xml:space="preserve"> </v>
      </c>
      <c r="B38" s="53"/>
      <c r="C38" s="53"/>
      <c r="D38" s="54"/>
      <c r="E38" s="53"/>
      <c r="F38" s="84"/>
      <c r="G38" s="84"/>
      <c r="H38" s="84"/>
      <c r="I38" s="84"/>
      <c r="J38" s="53"/>
      <c r="K38" s="53"/>
      <c r="L38" s="55"/>
      <c r="M38" s="56"/>
      <c r="N38" s="56"/>
      <c r="O38" s="55"/>
      <c r="P38" s="55"/>
      <c r="Q38" s="57" t="str">
        <f t="shared" si="1"/>
        <v xml:space="preserve"> </v>
      </c>
      <c r="R38" s="47"/>
    </row>
    <row r="39" spans="1:19" x14ac:dyDescent="0.2">
      <c r="A39" s="52" t="str">
        <f t="shared" si="0"/>
        <v xml:space="preserve"> </v>
      </c>
      <c r="B39" s="53"/>
      <c r="C39" s="53"/>
      <c r="D39" s="54"/>
      <c r="E39" s="53"/>
      <c r="F39" s="84"/>
      <c r="G39" s="84"/>
      <c r="H39" s="84"/>
      <c r="I39" s="84"/>
      <c r="J39" s="53"/>
      <c r="K39" s="53"/>
      <c r="L39" s="55"/>
      <c r="M39" s="56"/>
      <c r="N39" s="56"/>
      <c r="O39" s="55"/>
      <c r="P39" s="55"/>
      <c r="Q39" s="57" t="str">
        <f t="shared" si="1"/>
        <v xml:space="preserve"> </v>
      </c>
      <c r="R39" s="47"/>
    </row>
    <row r="40" spans="1:19" x14ac:dyDescent="0.2">
      <c r="A40" s="52" t="str">
        <f t="shared" si="0"/>
        <v xml:space="preserve"> </v>
      </c>
      <c r="B40" s="53"/>
      <c r="C40" s="53"/>
      <c r="D40" s="54"/>
      <c r="E40" s="53"/>
      <c r="F40" s="84"/>
      <c r="G40" s="84"/>
      <c r="H40" s="84"/>
      <c r="I40" s="84"/>
      <c r="J40" s="53"/>
      <c r="K40" s="53"/>
      <c r="L40" s="55"/>
      <c r="M40" s="56"/>
      <c r="N40" s="56"/>
      <c r="O40" s="55"/>
      <c r="P40" s="55"/>
      <c r="Q40" s="57" t="str">
        <f t="shared" si="1"/>
        <v xml:space="preserve"> </v>
      </c>
      <c r="R40" s="47"/>
    </row>
    <row r="41" spans="1:19" x14ac:dyDescent="0.2">
      <c r="A41" s="52" t="str">
        <f t="shared" si="0"/>
        <v xml:space="preserve"> </v>
      </c>
      <c r="B41" s="53"/>
      <c r="C41" s="53"/>
      <c r="D41" s="54"/>
      <c r="E41" s="53"/>
      <c r="F41" s="84"/>
      <c r="G41" s="84"/>
      <c r="H41" s="84"/>
      <c r="I41" s="84"/>
      <c r="J41" s="53"/>
      <c r="K41" s="53"/>
      <c r="L41" s="55"/>
      <c r="M41" s="56"/>
      <c r="N41" s="56"/>
      <c r="O41" s="55"/>
      <c r="P41" s="55"/>
      <c r="Q41" s="57" t="str">
        <f t="shared" si="1"/>
        <v xml:space="preserve"> </v>
      </c>
      <c r="R41" s="47"/>
    </row>
    <row r="42" spans="1:19" x14ac:dyDescent="0.2">
      <c r="A42" s="52" t="str">
        <f t="shared" si="0"/>
        <v xml:space="preserve"> </v>
      </c>
      <c r="B42" s="53"/>
      <c r="C42" s="53"/>
      <c r="D42" s="54"/>
      <c r="E42" s="53"/>
      <c r="F42" s="84"/>
      <c r="G42" s="84"/>
      <c r="H42" s="84"/>
      <c r="I42" s="84"/>
      <c r="J42" s="53"/>
      <c r="K42" s="53"/>
      <c r="L42" s="55"/>
      <c r="M42" s="56"/>
      <c r="N42" s="56"/>
      <c r="O42" s="55"/>
      <c r="P42" s="55"/>
      <c r="Q42" s="57" t="str">
        <f t="shared" si="1"/>
        <v xml:space="preserve"> </v>
      </c>
      <c r="R42" s="47"/>
    </row>
    <row r="43" spans="1:19" x14ac:dyDescent="0.2">
      <c r="A43" s="52" t="str">
        <f t="shared" si="0"/>
        <v xml:space="preserve"> </v>
      </c>
      <c r="B43" s="53"/>
      <c r="C43" s="53"/>
      <c r="D43" s="54"/>
      <c r="E43" s="53"/>
      <c r="F43" s="84"/>
      <c r="G43" s="84"/>
      <c r="H43" s="84"/>
      <c r="I43" s="84"/>
      <c r="J43" s="53"/>
      <c r="K43" s="53"/>
      <c r="L43" s="55"/>
      <c r="M43" s="56"/>
      <c r="N43" s="56"/>
      <c r="O43" s="55"/>
      <c r="P43" s="55"/>
      <c r="Q43" s="57" t="str">
        <f t="shared" si="1"/>
        <v xml:space="preserve"> </v>
      </c>
      <c r="R43" s="47"/>
    </row>
    <row r="44" spans="1:19" x14ac:dyDescent="0.2">
      <c r="A44" s="52" t="str">
        <f t="shared" si="0"/>
        <v xml:space="preserve"> </v>
      </c>
      <c r="B44" s="53"/>
      <c r="C44" s="53"/>
      <c r="D44" s="54"/>
      <c r="E44" s="53"/>
      <c r="F44" s="84"/>
      <c r="G44" s="84"/>
      <c r="H44" s="84"/>
      <c r="I44" s="84"/>
      <c r="J44" s="53"/>
      <c r="K44" s="53"/>
      <c r="L44" s="55"/>
      <c r="M44" s="56"/>
      <c r="N44" s="56"/>
      <c r="O44" s="55"/>
      <c r="P44" s="55"/>
      <c r="Q44" s="57" t="str">
        <f t="shared" si="1"/>
        <v xml:space="preserve"> </v>
      </c>
    </row>
    <row r="45" spans="1:19" x14ac:dyDescent="0.2">
      <c r="A45" s="52" t="str">
        <f t="shared" si="0"/>
        <v xml:space="preserve"> </v>
      </c>
      <c r="B45" s="53"/>
      <c r="C45" s="53"/>
      <c r="D45" s="54"/>
      <c r="E45" s="53"/>
      <c r="F45" s="84"/>
      <c r="G45" s="84"/>
      <c r="H45" s="84"/>
      <c r="I45" s="84"/>
      <c r="J45" s="53"/>
      <c r="K45" s="53"/>
      <c r="L45" s="55"/>
      <c r="M45" s="56"/>
      <c r="N45" s="56"/>
      <c r="O45" s="55"/>
      <c r="P45" s="55"/>
      <c r="Q45" s="57" t="str">
        <f t="shared" si="1"/>
        <v xml:space="preserve"> </v>
      </c>
    </row>
    <row r="46" spans="1:19" x14ac:dyDescent="0.2">
      <c r="A46" s="52" t="str">
        <f t="shared" si="0"/>
        <v xml:space="preserve"> </v>
      </c>
      <c r="B46" s="53"/>
      <c r="C46" s="53"/>
      <c r="D46" s="54"/>
      <c r="E46" s="53"/>
      <c r="F46" s="84"/>
      <c r="G46" s="84"/>
      <c r="H46" s="84"/>
      <c r="I46" s="84"/>
      <c r="J46" s="53"/>
      <c r="K46" s="53"/>
      <c r="L46" s="55"/>
      <c r="M46" s="56"/>
      <c r="N46" s="56"/>
      <c r="O46" s="55"/>
      <c r="P46" s="55"/>
      <c r="Q46" s="57" t="str">
        <f t="shared" si="1"/>
        <v xml:space="preserve"> </v>
      </c>
    </row>
    <row r="47" spans="1:19" x14ac:dyDescent="0.2">
      <c r="A47" s="52" t="str">
        <f t="shared" si="0"/>
        <v xml:space="preserve"> </v>
      </c>
      <c r="B47" s="53"/>
      <c r="C47" s="53"/>
      <c r="D47" s="54"/>
      <c r="E47" s="53"/>
      <c r="F47" s="84"/>
      <c r="G47" s="84"/>
      <c r="H47" s="84"/>
      <c r="I47" s="84"/>
      <c r="J47" s="53"/>
      <c r="K47" s="53"/>
      <c r="L47" s="55"/>
      <c r="M47" s="56"/>
      <c r="N47" s="56"/>
      <c r="O47" s="55"/>
      <c r="P47" s="55"/>
      <c r="Q47" s="57" t="str">
        <f t="shared" si="1"/>
        <v xml:space="preserve"> </v>
      </c>
    </row>
    <row r="48" spans="1:19" x14ac:dyDescent="0.2">
      <c r="A48" s="52" t="str">
        <f t="shared" si="0"/>
        <v xml:space="preserve"> </v>
      </c>
      <c r="B48" s="53"/>
      <c r="C48" s="53"/>
      <c r="D48" s="54"/>
      <c r="E48" s="53"/>
      <c r="F48" s="84"/>
      <c r="G48" s="84"/>
      <c r="H48" s="84"/>
      <c r="I48" s="84"/>
      <c r="J48" s="53"/>
      <c r="K48" s="53"/>
      <c r="L48" s="55"/>
      <c r="M48" s="56"/>
      <c r="N48" s="56"/>
      <c r="O48" s="55"/>
      <c r="P48" s="55"/>
      <c r="Q48" s="57" t="str">
        <f t="shared" si="1"/>
        <v xml:space="preserve"> </v>
      </c>
    </row>
    <row r="49" spans="1:17" x14ac:dyDescent="0.2">
      <c r="A49" s="52" t="str">
        <f t="shared" si="0"/>
        <v xml:space="preserve"> </v>
      </c>
      <c r="B49" s="53"/>
      <c r="C49" s="53"/>
      <c r="D49" s="54"/>
      <c r="E49" s="53"/>
      <c r="F49" s="84"/>
      <c r="G49" s="84"/>
      <c r="H49" s="84"/>
      <c r="I49" s="84"/>
      <c r="J49" s="53"/>
      <c r="K49" s="53"/>
      <c r="L49" s="55"/>
      <c r="M49" s="56"/>
      <c r="N49" s="56"/>
      <c r="O49" s="55"/>
      <c r="P49" s="55"/>
      <c r="Q49" s="57" t="str">
        <f t="shared" si="1"/>
        <v xml:space="preserve"> </v>
      </c>
    </row>
  </sheetData>
  <sheetProtection selectLockedCells="1"/>
  <mergeCells count="1">
    <mergeCell ref="A5:B5"/>
  </mergeCells>
  <phoneticPr fontId="0" type="noConversion"/>
  <dataValidations count="10">
    <dataValidation allowBlank="1" showErrorMessage="1" prompt="Select Yes for any Independent team members, otherwise leave blank." sqref="Q9:Q49" xr:uid="{00000000-0002-0000-0600-000000000000}"/>
    <dataValidation allowBlank="1" showErrorMessage="1" prompt="Select &quot;YES&quot; if already registered in another category (i.e. WAG &amp; TG Coach, Athlete &amp; Coach, etc). Select &quot;Yes&quot; the second time the participant is entered to ensure that registrant is not charged twice for accommodations." sqref="J9:J49" xr:uid="{00000000-0002-0000-0600-000001000000}"/>
    <dataValidation type="list" allowBlank="1" showErrorMessage="1" prompt="Select &quot;YES&quot; if already registered in another category (i.e. WAG &amp; TG Coach, Athlete &amp; Coach, etc). Select &quot;Yes&quot; the second time the participant is entered to ensure that registrant is not charged twice for accommodations." sqref="K9:K49" xr:uid="{00000000-0002-0000-0600-000002000000}">
      <formula1>"Yes, No"</formula1>
    </dataValidation>
    <dataValidation type="list" allowBlank="1" showInputMessage="1" showErrorMessage="1" sqref="D9:D49" xr:uid="{00000000-0002-0000-0600-000003000000}">
      <formula1>"M, F"</formula1>
    </dataValidation>
    <dataValidation type="list" allowBlank="1" showInputMessage="1" showErrorMessage="1" sqref="E9:E49" xr:uid="{00000000-0002-0000-0600-000004000000}">
      <formula1>$S$24:$S$25</formula1>
    </dataValidation>
    <dataValidation type="list" allowBlank="1" showInputMessage="1" showErrorMessage="1" sqref="L9:L49" xr:uid="{00000000-0002-0000-0600-000005000000}">
      <formula1>$T$10:$T$12</formula1>
    </dataValidation>
    <dataValidation type="list" allowBlank="1" showInputMessage="1" showErrorMessage="1" sqref="O9:O49" xr:uid="{00000000-0002-0000-0600-000006000000}">
      <formula1>$V$10:$V$12</formula1>
    </dataValidation>
    <dataValidation allowBlank="1" showInputMessage="1" showErrorMessage="1" prompt="Select yes if already registered in another category (i.e. WAG &amp; TG Coach, Athlete &amp; Coach, etc)" sqref="H8:I8" xr:uid="{00000000-0002-0000-0600-000007000000}"/>
    <dataValidation type="list" allowBlank="1" showInputMessage="1" showErrorMessage="1" sqref="H9:I49" xr:uid="{00000000-0002-0000-0600-000008000000}">
      <formula1>"Yes/Oui, No/Non"</formula1>
    </dataValidation>
    <dataValidation type="list" allowBlank="1" showInputMessage="1" showErrorMessage="1" prompt="Select &quot;YES&quot; if already registered in another category (i.e. WAG &amp; MAG Coach, Athlete &amp; Coach, etc). Select &quot;Yes&quot; the second time the participant is entered to ensure that registrant is not charged twice for accommodations." sqref="G9:G49" xr:uid="{00000000-0002-0000-0600-000009000000}">
      <formula1>"Yes/Oui"</formula1>
    </dataValidation>
  </dataValidation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workbookViewId="0">
      <selection activeCell="F16" sqref="F16"/>
    </sheetView>
  </sheetViews>
  <sheetFormatPr defaultColWidth="8.85546875" defaultRowHeight="12.75" x14ac:dyDescent="0.2"/>
  <cols>
    <col min="1" max="13" width="8.85546875" style="5"/>
    <col min="14" max="14" width="11.140625" style="5" customWidth="1"/>
    <col min="15" max="16384" width="8.85546875" style="5"/>
  </cols>
  <sheetData>
    <row r="1" spans="1:14" ht="18.75" x14ac:dyDescent="0.2">
      <c r="A1" s="206" t="s">
        <v>136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 x14ac:dyDescent="0.3">
      <c r="A3" s="116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.75" x14ac:dyDescent="0.25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2">
      <c r="A5" s="85" t="s">
        <v>83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x14ac:dyDescent="0.2">
      <c r="A6" s="85" t="s">
        <v>84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21" x14ac:dyDescent="0.35">
      <c r="A8" s="207">
        <f>'Provincial Info'!B11</f>
        <v>0</v>
      </c>
      <c r="B8" s="207"/>
      <c r="C8" s="207"/>
      <c r="D8" s="207"/>
      <c r="E8" s="85"/>
      <c r="F8" s="85"/>
      <c r="G8" s="85"/>
      <c r="H8" s="85"/>
      <c r="I8" s="85"/>
      <c r="J8" s="85"/>
      <c r="K8" s="15"/>
      <c r="L8" s="85"/>
      <c r="M8" s="85"/>
      <c r="N8" s="85"/>
    </row>
    <row r="9" spans="1:14" ht="2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15"/>
      <c r="L9" s="2"/>
      <c r="M9" s="2"/>
      <c r="N9" s="2"/>
    </row>
    <row r="10" spans="1:14" ht="21" x14ac:dyDescent="0.35">
      <c r="A10" s="38" t="s">
        <v>108</v>
      </c>
      <c r="B10" s="2"/>
      <c r="C10" s="2"/>
      <c r="D10" s="2"/>
      <c r="E10" s="2"/>
      <c r="F10" s="2"/>
      <c r="G10" s="2"/>
      <c r="H10" s="2"/>
      <c r="I10" s="2"/>
      <c r="J10" s="2"/>
      <c r="K10" s="38"/>
      <c r="L10" s="2"/>
      <c r="M10" s="2"/>
      <c r="N10" s="2"/>
    </row>
    <row r="11" spans="1:14" ht="21" x14ac:dyDescent="0.35">
      <c r="A11" s="38" t="s">
        <v>58</v>
      </c>
      <c r="B11" s="2"/>
      <c r="C11" s="2"/>
      <c r="D11" s="2"/>
      <c r="E11" s="2"/>
      <c r="F11" s="2"/>
      <c r="G11" s="2"/>
      <c r="H11" s="2"/>
      <c r="I11" s="2"/>
      <c r="J11" s="2"/>
      <c r="K11" s="38"/>
      <c r="L11" s="2"/>
      <c r="M11" s="2"/>
      <c r="N11" s="2"/>
    </row>
    <row r="12" spans="1:14" ht="21" x14ac:dyDescent="0.35">
      <c r="A12" s="38"/>
      <c r="B12" s="2"/>
      <c r="C12" s="2"/>
      <c r="D12" s="2"/>
      <c r="E12" s="2"/>
      <c r="F12" s="2"/>
      <c r="G12" s="2"/>
      <c r="H12" s="2"/>
      <c r="I12" s="2"/>
      <c r="J12" s="2"/>
      <c r="K12" s="38"/>
      <c r="L12" s="2"/>
      <c r="M12" s="2"/>
      <c r="N12" s="2"/>
    </row>
    <row r="13" spans="1:14" ht="21" x14ac:dyDescent="0.35">
      <c r="A13" s="38" t="s">
        <v>109</v>
      </c>
      <c r="B13" s="2"/>
      <c r="C13" s="2"/>
      <c r="D13" s="2"/>
      <c r="E13" s="2"/>
      <c r="F13" s="2"/>
      <c r="G13" s="2"/>
      <c r="H13" s="2"/>
      <c r="I13" s="2"/>
      <c r="J13" s="2"/>
      <c r="K13" s="38"/>
      <c r="L13" s="2"/>
      <c r="M13" s="2"/>
      <c r="N13" s="2"/>
    </row>
    <row r="14" spans="1:14" ht="21" x14ac:dyDescent="0.35">
      <c r="A14" s="38" t="s">
        <v>59</v>
      </c>
      <c r="B14" s="2"/>
      <c r="C14" s="2"/>
      <c r="D14" s="2"/>
      <c r="E14" s="2"/>
      <c r="F14" s="2"/>
      <c r="G14" s="2"/>
      <c r="H14" s="2"/>
      <c r="I14" s="2"/>
      <c r="J14" s="2"/>
      <c r="K14" s="38"/>
      <c r="L14" s="2"/>
      <c r="M14" s="2"/>
      <c r="N14" s="2"/>
    </row>
    <row r="15" spans="1:14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15"/>
      <c r="L15" s="2"/>
      <c r="M15" s="2"/>
      <c r="N15" s="2"/>
    </row>
    <row r="16" spans="1:14" ht="15.75" customHeight="1" x14ac:dyDescent="0.35">
      <c r="A16" s="85" t="s">
        <v>159</v>
      </c>
      <c r="B16" s="85"/>
      <c r="C16" s="2"/>
      <c r="D16" s="2"/>
      <c r="E16" s="2"/>
      <c r="F16" s="87"/>
      <c r="G16" s="2"/>
      <c r="H16" s="2"/>
      <c r="I16" s="2"/>
      <c r="J16" s="2"/>
      <c r="K16" s="15"/>
      <c r="L16" s="2"/>
      <c r="M16" s="2"/>
      <c r="N16" s="2"/>
    </row>
    <row r="17" spans="1:14" ht="14.1" customHeight="1" x14ac:dyDescent="0.35">
      <c r="A17" s="85"/>
      <c r="B17" s="85"/>
      <c r="C17" s="2"/>
      <c r="D17" s="2"/>
      <c r="E17" s="2"/>
      <c r="F17" s="2"/>
      <c r="G17" s="2"/>
      <c r="H17" s="2"/>
      <c r="I17" s="2"/>
      <c r="J17" s="2"/>
      <c r="K17" s="15"/>
      <c r="L17" s="2"/>
      <c r="M17" s="2"/>
      <c r="N17" s="2"/>
    </row>
    <row r="18" spans="1:14" ht="14.1" customHeight="1" x14ac:dyDescent="0.35">
      <c r="A18" s="85" t="s">
        <v>160</v>
      </c>
      <c r="B18" s="85"/>
      <c r="C18" s="2"/>
      <c r="D18" s="2"/>
      <c r="E18" s="2"/>
      <c r="F18" s="144"/>
      <c r="G18" s="2"/>
      <c r="H18" s="2"/>
      <c r="I18" s="2"/>
      <c r="J18" s="2"/>
      <c r="K18" s="15"/>
      <c r="L18" s="2"/>
      <c r="M18" s="2"/>
      <c r="N18" s="2"/>
    </row>
    <row r="19" spans="1:14" ht="14.1" customHeight="1" x14ac:dyDescent="0.35">
      <c r="A19" s="85"/>
      <c r="B19" s="85"/>
      <c r="C19" s="2"/>
      <c r="D19" s="2"/>
      <c r="E19" s="2"/>
      <c r="F19" s="2"/>
      <c r="G19" s="2"/>
      <c r="H19" s="2"/>
      <c r="I19" s="2"/>
      <c r="J19" s="2"/>
      <c r="K19" s="15"/>
      <c r="L19" s="2"/>
      <c r="M19" s="2"/>
      <c r="N19" s="2"/>
    </row>
    <row r="20" spans="1:14" x14ac:dyDescent="0.2">
      <c r="A20" s="85" t="s">
        <v>85</v>
      </c>
      <c r="B20" s="85"/>
      <c r="C20" s="2"/>
      <c r="D20" s="2"/>
      <c r="E20" s="2"/>
      <c r="F20" s="87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85" t="s">
        <v>161</v>
      </c>
      <c r="B22" s="2"/>
      <c r="C22" s="2"/>
      <c r="D22" s="2"/>
      <c r="E22" s="2"/>
      <c r="F22" s="87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8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85" t="s">
        <v>162</v>
      </c>
      <c r="B24" s="2"/>
      <c r="C24" s="2"/>
      <c r="D24" s="2"/>
      <c r="E24" s="2"/>
      <c r="F24" s="87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85" t="s">
        <v>86</v>
      </c>
      <c r="B26" s="2"/>
      <c r="C26" s="2"/>
      <c r="D26" s="2"/>
      <c r="E26" s="2"/>
      <c r="F26" s="87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85"/>
      <c r="B28" s="85"/>
      <c r="C28" s="208" t="s">
        <v>87</v>
      </c>
      <c r="D28" s="208"/>
      <c r="E28" s="2"/>
      <c r="F28" s="87">
        <f>F16+F18+F20+F22+F24+F26</f>
        <v>0</v>
      </c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08" t="s">
        <v>88</v>
      </c>
      <c r="D30" s="208"/>
      <c r="E30" s="2"/>
      <c r="F30" s="88">
        <f>F28*25</f>
        <v>0</v>
      </c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4">
    <mergeCell ref="A1:N1"/>
    <mergeCell ref="A8:D8"/>
    <mergeCell ref="C28:D28"/>
    <mergeCell ref="C30:D30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2"/>
  <sheetViews>
    <sheetView workbookViewId="0">
      <selection activeCell="I1" sqref="I1:L1048576"/>
    </sheetView>
  </sheetViews>
  <sheetFormatPr defaultColWidth="8.85546875" defaultRowHeight="12.75" x14ac:dyDescent="0.2"/>
  <cols>
    <col min="1" max="7" width="19.7109375" style="5" customWidth="1"/>
    <col min="8" max="8" width="9.140625" style="5" customWidth="1"/>
    <col min="9" max="12" width="9.140625" style="5" hidden="1" customWidth="1"/>
    <col min="13" max="13" width="9.140625" style="5" customWidth="1"/>
    <col min="14" max="16384" width="8.85546875" style="5"/>
  </cols>
  <sheetData>
    <row r="1" spans="1:17" ht="18.75" x14ac:dyDescent="0.2">
      <c r="A1" s="159" t="s">
        <v>136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">
      <c r="A2" s="6" t="s">
        <v>68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</row>
    <row r="3" spans="1:17" x14ac:dyDescent="0.2">
      <c r="A3" s="2"/>
      <c r="B3" s="2"/>
      <c r="C3" s="1" t="s">
        <v>180</v>
      </c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</row>
    <row r="4" spans="1:17" ht="18.75" x14ac:dyDescent="0.2">
      <c r="A4" s="114">
        <f>'Provincial Info'!B11</f>
        <v>0</v>
      </c>
      <c r="B4" s="2"/>
      <c r="C4" s="1" t="s">
        <v>181</v>
      </c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2"/>
      <c r="B5" s="2"/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</row>
    <row r="6" spans="1:17" ht="24" x14ac:dyDescent="0.2">
      <c r="A6" s="7" t="s">
        <v>90</v>
      </c>
      <c r="B6" s="7" t="s">
        <v>53</v>
      </c>
      <c r="C6" s="7" t="s">
        <v>10</v>
      </c>
      <c r="D6" s="7" t="s">
        <v>69</v>
      </c>
      <c r="E6" s="7" t="s">
        <v>70</v>
      </c>
      <c r="F6" s="7" t="s">
        <v>91</v>
      </c>
      <c r="G6" s="7" t="s">
        <v>71</v>
      </c>
      <c r="I6" s="109"/>
    </row>
    <row r="7" spans="1:17" x14ac:dyDescent="0.2">
      <c r="A7" s="8"/>
      <c r="B7" s="8"/>
      <c r="C7" s="8"/>
      <c r="D7" s="8"/>
      <c r="E7" s="8"/>
      <c r="F7" s="8"/>
      <c r="G7" s="8"/>
      <c r="I7" s="5" t="s">
        <v>29</v>
      </c>
      <c r="K7" s="5" t="s">
        <v>163</v>
      </c>
    </row>
    <row r="8" spans="1:17" x14ac:dyDescent="0.2">
      <c r="A8" s="8"/>
      <c r="B8" s="8"/>
      <c r="C8" s="8"/>
      <c r="D8" s="8"/>
      <c r="E8" s="8"/>
      <c r="F8" s="8"/>
      <c r="G8" s="8"/>
      <c r="I8" s="5" t="s">
        <v>30</v>
      </c>
      <c r="K8" s="5" t="s">
        <v>164</v>
      </c>
    </row>
    <row r="9" spans="1:17" x14ac:dyDescent="0.2">
      <c r="A9" s="8"/>
      <c r="B9" s="8"/>
      <c r="C9" s="8"/>
      <c r="D9" s="8"/>
      <c r="E9" s="8"/>
      <c r="F9" s="8"/>
      <c r="G9" s="8"/>
      <c r="K9" s="5" t="s">
        <v>165</v>
      </c>
    </row>
    <row r="10" spans="1:17" x14ac:dyDescent="0.2">
      <c r="A10" s="8"/>
      <c r="B10" s="8"/>
      <c r="C10" s="8"/>
      <c r="D10" s="8"/>
      <c r="E10" s="8"/>
      <c r="F10" s="8"/>
      <c r="G10" s="8"/>
      <c r="K10" s="5" t="s">
        <v>72</v>
      </c>
    </row>
    <row r="11" spans="1:17" x14ac:dyDescent="0.2">
      <c r="A11" s="8"/>
      <c r="B11" s="8"/>
      <c r="C11" s="8"/>
      <c r="D11" s="8"/>
      <c r="E11" s="8"/>
      <c r="F11" s="8"/>
      <c r="G11" s="8"/>
      <c r="K11" s="5" t="s">
        <v>139</v>
      </c>
    </row>
    <row r="12" spans="1:17" x14ac:dyDescent="0.2">
      <c r="A12" s="8"/>
      <c r="B12" s="8"/>
      <c r="C12" s="8"/>
      <c r="D12" s="8"/>
      <c r="E12" s="8"/>
      <c r="F12" s="8"/>
      <c r="G12" s="8"/>
      <c r="K12" s="5" t="s">
        <v>141</v>
      </c>
    </row>
    <row r="13" spans="1:17" x14ac:dyDescent="0.2">
      <c r="A13" s="8"/>
      <c r="B13" s="8"/>
      <c r="C13" s="8"/>
      <c r="D13" s="8"/>
      <c r="E13" s="8"/>
      <c r="F13" s="8"/>
      <c r="G13" s="8"/>
      <c r="K13" s="5" t="s">
        <v>140</v>
      </c>
    </row>
    <row r="14" spans="1:17" x14ac:dyDescent="0.2">
      <c r="A14" s="8"/>
      <c r="B14" s="8"/>
      <c r="C14" s="8"/>
      <c r="D14" s="8"/>
      <c r="E14" s="8"/>
      <c r="F14" s="8"/>
      <c r="G14" s="8"/>
    </row>
    <row r="15" spans="1:17" x14ac:dyDescent="0.2">
      <c r="A15" s="8"/>
      <c r="B15" s="8"/>
      <c r="C15" s="8"/>
      <c r="D15" s="8"/>
      <c r="E15" s="8"/>
      <c r="F15" s="8"/>
      <c r="G15" s="8"/>
    </row>
    <row r="16" spans="1:17" x14ac:dyDescent="0.2">
      <c r="A16" s="8"/>
      <c r="B16" s="8"/>
      <c r="C16" s="8"/>
      <c r="D16" s="8"/>
      <c r="E16" s="8"/>
      <c r="F16" s="8"/>
      <c r="G16" s="8"/>
      <c r="I16" s="5" t="s">
        <v>73</v>
      </c>
    </row>
    <row r="17" spans="1:11" x14ac:dyDescent="0.2">
      <c r="A17" s="8"/>
      <c r="B17" s="8"/>
      <c r="C17" s="8"/>
      <c r="D17" s="8"/>
      <c r="E17" s="8"/>
      <c r="F17" s="8"/>
      <c r="G17" s="8"/>
      <c r="I17" s="5" t="s">
        <v>74</v>
      </c>
    </row>
    <row r="18" spans="1:11" x14ac:dyDescent="0.2">
      <c r="A18" s="8"/>
      <c r="B18" s="8"/>
      <c r="C18" s="8"/>
      <c r="D18" s="8"/>
      <c r="E18" s="8"/>
      <c r="F18" s="8"/>
      <c r="G18" s="8"/>
      <c r="I18" s="5" t="s">
        <v>79</v>
      </c>
    </row>
    <row r="19" spans="1:11" x14ac:dyDescent="0.2">
      <c r="A19" s="8"/>
      <c r="B19" s="8"/>
      <c r="C19" s="8"/>
      <c r="D19" s="8"/>
      <c r="E19" s="8"/>
      <c r="F19" s="8"/>
      <c r="G19" s="8"/>
    </row>
    <row r="20" spans="1:11" x14ac:dyDescent="0.2">
      <c r="A20" s="8"/>
      <c r="B20" s="8"/>
      <c r="C20" s="8"/>
      <c r="D20" s="8"/>
      <c r="E20" s="8"/>
      <c r="F20" s="8"/>
      <c r="G20" s="8"/>
    </row>
    <row r="21" spans="1:11" x14ac:dyDescent="0.2">
      <c r="A21" s="8"/>
      <c r="B21" s="8"/>
      <c r="C21" s="8"/>
      <c r="D21" s="8"/>
      <c r="E21" s="8"/>
      <c r="F21" s="8"/>
      <c r="G21" s="8"/>
      <c r="K21" s="5" t="s">
        <v>75</v>
      </c>
    </row>
    <row r="22" spans="1:11" x14ac:dyDescent="0.2">
      <c r="A22" s="8"/>
      <c r="B22" s="8"/>
      <c r="C22" s="8"/>
      <c r="D22" s="8"/>
      <c r="E22" s="8"/>
      <c r="F22" s="8"/>
      <c r="G22" s="8"/>
      <c r="K22" s="5" t="s">
        <v>76</v>
      </c>
    </row>
    <row r="23" spans="1:11" x14ac:dyDescent="0.2">
      <c r="A23" s="8"/>
      <c r="B23" s="8"/>
      <c r="C23" s="8"/>
      <c r="D23" s="8"/>
      <c r="E23" s="8"/>
      <c r="F23" s="8"/>
      <c r="G23" s="8"/>
    </row>
    <row r="24" spans="1:11" x14ac:dyDescent="0.2">
      <c r="A24" s="8"/>
      <c r="B24" s="8"/>
      <c r="C24" s="8"/>
      <c r="D24" s="8"/>
      <c r="E24" s="8"/>
      <c r="F24" s="8"/>
      <c r="G24" s="8"/>
    </row>
    <row r="25" spans="1:11" x14ac:dyDescent="0.2">
      <c r="A25" s="8"/>
      <c r="B25" s="8"/>
      <c r="C25" s="8"/>
      <c r="D25" s="8"/>
      <c r="E25" s="8"/>
      <c r="F25" s="8"/>
      <c r="G25" s="8"/>
    </row>
    <row r="26" spans="1:11" x14ac:dyDescent="0.2">
      <c r="A26" s="8"/>
      <c r="B26" s="8"/>
      <c r="C26" s="8"/>
      <c r="D26" s="8"/>
      <c r="E26" s="8"/>
      <c r="F26" s="8"/>
      <c r="G26" s="8"/>
    </row>
    <row r="27" spans="1:11" x14ac:dyDescent="0.2">
      <c r="A27" s="8"/>
      <c r="B27" s="8"/>
      <c r="C27" s="8"/>
      <c r="D27" s="8"/>
      <c r="E27" s="8"/>
      <c r="F27" s="8"/>
      <c r="G27" s="8"/>
    </row>
    <row r="28" spans="1:11" x14ac:dyDescent="0.2">
      <c r="A28" s="8"/>
      <c r="B28" s="8"/>
      <c r="C28" s="8"/>
      <c r="D28" s="8"/>
      <c r="E28" s="8"/>
      <c r="F28" s="8"/>
      <c r="G28" s="8"/>
    </row>
    <row r="29" spans="1:11" x14ac:dyDescent="0.2">
      <c r="A29" s="8"/>
      <c r="B29" s="8"/>
      <c r="C29" s="8"/>
      <c r="D29" s="8"/>
      <c r="E29" s="8"/>
      <c r="F29" s="8"/>
      <c r="G29" s="8"/>
    </row>
    <row r="30" spans="1:11" x14ac:dyDescent="0.2">
      <c r="A30" s="8"/>
      <c r="B30" s="8"/>
      <c r="C30" s="8"/>
      <c r="D30" s="8"/>
      <c r="E30" s="8"/>
      <c r="F30" s="8"/>
      <c r="G30" s="8"/>
    </row>
    <row r="31" spans="1:11" x14ac:dyDescent="0.2">
      <c r="A31" s="8"/>
      <c r="B31" s="8"/>
      <c r="C31" s="8"/>
      <c r="D31" s="8"/>
      <c r="E31" s="8"/>
      <c r="F31" s="8"/>
      <c r="G31" s="8"/>
    </row>
    <row r="32" spans="1:11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  <row r="42" spans="1:7" x14ac:dyDescent="0.2">
      <c r="A42" s="8"/>
      <c r="B42" s="8"/>
      <c r="C42" s="8"/>
      <c r="D42" s="8"/>
      <c r="E42" s="8"/>
      <c r="F42" s="8"/>
      <c r="G42" s="8"/>
    </row>
  </sheetData>
  <dataValidations count="4">
    <dataValidation type="list" allowBlank="1" showInputMessage="1" showErrorMessage="1" sqref="D8:D42 D7" xr:uid="{00000000-0002-0000-0800-000000000000}">
      <formula1>$K$7:$K$13</formula1>
    </dataValidation>
    <dataValidation type="list" allowBlank="1" showInputMessage="1" showErrorMessage="1" sqref="E7:E42" xr:uid="{00000000-0002-0000-0800-000001000000}">
      <formula1>$I$16:$I$18</formula1>
    </dataValidation>
    <dataValidation type="list" allowBlank="1" showInputMessage="1" showErrorMessage="1" sqref="G7:G42" xr:uid="{00000000-0002-0000-0800-000002000000}">
      <formula1>$K$21:$K$22</formula1>
    </dataValidation>
    <dataValidation type="list" allowBlank="1" showInputMessage="1" showErrorMessage="1" sqref="C7:C42" xr:uid="{00000000-0002-0000-0800-000003000000}">
      <formula1>$I$7:$I$8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Provincial Info</vt:lpstr>
      <vt:lpstr>Financial Info</vt:lpstr>
      <vt:lpstr>Support Staff</vt:lpstr>
      <vt:lpstr>Coaches</vt:lpstr>
      <vt:lpstr>WAG Athletes</vt:lpstr>
      <vt:lpstr>MAG Athletes</vt:lpstr>
      <vt:lpstr>Judges</vt:lpstr>
      <vt:lpstr>Banquet</vt:lpstr>
      <vt:lpstr>Change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Patterson</dc:creator>
  <cp:lastModifiedBy>Mylaine Dore</cp:lastModifiedBy>
  <cp:lastPrinted>2018-02-22T19:36:23Z</cp:lastPrinted>
  <dcterms:created xsi:type="dcterms:W3CDTF">2005-03-28T19:20:32Z</dcterms:created>
  <dcterms:modified xsi:type="dcterms:W3CDTF">2018-03-14T15:49:16Z</dcterms:modified>
</cp:coreProperties>
</file>